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95" tabRatio="500" activeTab="1"/>
  </bookViews>
  <sheets>
    <sheet name="ISRR Div" sheetId="1" r:id="rId1"/>
    <sheet name="Scores" sheetId="2" r:id="rId2"/>
  </sheets>
  <calcPr calcId="144525"/>
</workbook>
</file>

<file path=xl/sharedStrings.xml><?xml version="1.0" encoding="utf-8"?>
<sst xmlns="http://schemas.openxmlformats.org/spreadsheetml/2006/main" count="154" uniqueCount="33">
  <si>
    <t>Club</t>
  </si>
  <si>
    <t>Av</t>
  </si>
  <si>
    <t>Competitor</t>
  </si>
  <si>
    <t>Last Day</t>
  </si>
  <si>
    <t>Round</t>
  </si>
  <si>
    <t>Score</t>
  </si>
  <si>
    <t>Opp</t>
  </si>
  <si>
    <t>Aggregate</t>
  </si>
  <si>
    <t xml:space="preserve">Result </t>
  </si>
  <si>
    <t>Points</t>
  </si>
  <si>
    <t>Agg.Pts</t>
  </si>
  <si>
    <t>Result</t>
  </si>
  <si>
    <t>Pos</t>
  </si>
  <si>
    <t>Ave best 5 of last 6</t>
  </si>
  <si>
    <t>Total Points</t>
  </si>
  <si>
    <t>Edit title here</t>
  </si>
  <si>
    <t xml:space="preserve">Div       CSSC TSA Summer 2021    ISRR Div  </t>
  </si>
  <si>
    <t>Round  No</t>
  </si>
  <si>
    <t>Shooter</t>
  </si>
  <si>
    <t>Int</t>
  </si>
  <si>
    <t>Ave</t>
  </si>
  <si>
    <t>bogey</t>
  </si>
  <si>
    <t>CSS</t>
  </si>
  <si>
    <t xml:space="preserve">CSSC TSA Summer 2021    ISRR Div  </t>
  </si>
  <si>
    <t xml:space="preserve">Publish </t>
  </si>
  <si>
    <t>Fill in names averages(important) and club no.</t>
  </si>
  <si>
    <t>Add correct div no.</t>
  </si>
  <si>
    <t>Enter scores on this page only.</t>
  </si>
  <si>
    <t>Enter N  not 100 if no returns, this automaticlly produces a loss</t>
  </si>
  <si>
    <t xml:space="preserve">If you have a Bogey use Bogey as name, the scoresheet will adjust position so Bogey cannot win the div. </t>
  </si>
  <si>
    <t>Scores will not appear on the result sheet until Y is entered in the red cell of the round number.</t>
  </si>
  <si>
    <t>This will allow scores to be entered in advance and not show on the score sheet.</t>
  </si>
  <si>
    <t>Go to result sheet and save as SISRR Div x.pdf where x is your div no.</t>
  </si>
</sst>
</file>

<file path=xl/styles.xml><?xml version="1.0" encoding="utf-8"?>
<styleSheet xmlns="http://schemas.openxmlformats.org/spreadsheetml/2006/main">
  <numFmts count="9">
    <numFmt numFmtId="176" formatCode="[$-809]dd\ mmmm\ yyyy;@"/>
    <numFmt numFmtId="44" formatCode="_(&quot;$&quot;* #,##0.00_);_(&quot;$&quot;* \(#,##0.00\);_(&quot;$&quot;* &quot;-&quot;??_);_(@_)"/>
    <numFmt numFmtId="177" formatCode="_ * #,##0_ ;_ * \-#,##0_ ;_ * &quot;-&quot;_ ;_ @_ "/>
    <numFmt numFmtId="42" formatCode="_(&quot;$&quot;* #,##0_);_(&quot;$&quot;* \(#,##0\);_(&quot;$&quot;* &quot;-&quot;_);_(@_)"/>
    <numFmt numFmtId="178" formatCode="_ * #,##0.00_ ;_ * \-#,##0.00_ ;_ * &quot;-&quot;??_ ;_ @_ "/>
    <numFmt numFmtId="179" formatCode="0.0"/>
    <numFmt numFmtId="180" formatCode="0.00000"/>
    <numFmt numFmtId="181" formatCode="d/m/yy;@"/>
    <numFmt numFmtId="182" formatCode="dd\-mmm"/>
  </numFmts>
  <fonts count="46">
    <font>
      <sz val="10"/>
      <color rgb="FF000000"/>
      <name val="Arial"/>
      <charset val="134"/>
    </font>
    <font>
      <i/>
      <sz val="10"/>
      <color rgb="FF000000"/>
      <name val="Arial"/>
      <charset val="134"/>
    </font>
    <font>
      <b/>
      <sz val="10"/>
      <color rgb="FF0000FF"/>
      <name val="Arial"/>
      <charset val="134"/>
    </font>
    <font>
      <b/>
      <sz val="10"/>
      <color rgb="FF000000"/>
      <name val="Arial"/>
      <charset val="134"/>
    </font>
    <font>
      <sz val="8"/>
      <color rgb="FF000000"/>
      <name val="Arial"/>
      <charset val="134"/>
    </font>
    <font>
      <sz val="12"/>
      <color rgb="FF000000"/>
      <name val="Arial"/>
      <charset val="134"/>
    </font>
    <font>
      <b/>
      <sz val="11"/>
      <color rgb="FF000000"/>
      <name val="Arial"/>
      <charset val="134"/>
    </font>
    <font>
      <sz val="8"/>
      <color rgb="FF000000"/>
      <name val="Calibri Light"/>
      <charset val="134"/>
    </font>
    <font>
      <b/>
      <sz val="14"/>
      <color rgb="FF000000"/>
      <name val="Arial"/>
      <charset val="134"/>
    </font>
    <font>
      <b/>
      <i/>
      <sz val="12"/>
      <color rgb="FF000000"/>
      <name val="Arial"/>
      <charset val="134"/>
    </font>
    <font>
      <b/>
      <sz val="16"/>
      <color rgb="FF000000"/>
      <name val="Arial"/>
      <charset val="134"/>
    </font>
    <font>
      <b/>
      <sz val="8"/>
      <color rgb="FF000000"/>
      <name val="Arial"/>
      <charset val="134"/>
    </font>
    <font>
      <b/>
      <sz val="12"/>
      <color rgb="FF000000"/>
      <name val="Arial"/>
      <charset val="134"/>
    </font>
    <font>
      <b/>
      <i/>
      <sz val="12"/>
      <color rgb="FF0000FF"/>
      <name val="AGaramond Bold"/>
      <charset val="134"/>
    </font>
    <font>
      <sz val="6"/>
      <color rgb="FF000000"/>
      <name val="Arial"/>
      <charset val="134"/>
    </font>
    <font>
      <b/>
      <sz val="8"/>
      <color rgb="FF000000"/>
      <name val="Arial Narrow"/>
      <charset val="134"/>
    </font>
    <font>
      <b/>
      <i/>
      <sz val="8"/>
      <color rgb="FF0000FF"/>
      <name val="AGaramond Bold"/>
      <charset val="134"/>
    </font>
    <font>
      <sz val="8"/>
      <color rgb="FF000000"/>
      <name val="Arial Narrow"/>
      <charset val="134"/>
    </font>
    <font>
      <sz val="10"/>
      <color rgb="FFFFFFFF"/>
      <name val="Arial"/>
      <charset val="134"/>
    </font>
    <font>
      <b/>
      <i/>
      <sz val="8"/>
      <color rgb="FF000000"/>
      <name val="Arial Narrow"/>
      <charset val="134"/>
    </font>
    <font>
      <i/>
      <sz val="14"/>
      <color rgb="FF339966"/>
      <name val="Alleycat ICG"/>
      <charset val="134"/>
    </font>
    <font>
      <sz val="12"/>
      <color rgb="FF000000"/>
      <name val="Abadi MT Condensed Extra Bold"/>
      <charset val="134"/>
    </font>
    <font>
      <b/>
      <sz val="14"/>
      <color rgb="FFFF0000"/>
      <name val="Arial"/>
      <charset val="134"/>
    </font>
    <font>
      <b/>
      <sz val="7"/>
      <color rgb="FF000000"/>
      <name val="Arial"/>
      <charset val="134"/>
    </font>
    <font>
      <b/>
      <sz val="8"/>
      <color rgb="FFFF0000"/>
      <name val="Arial"/>
      <charset val="134"/>
    </font>
    <font>
      <sz val="12"/>
      <color rgb="FFFF0000"/>
      <name val="Arial"/>
      <charset val="134"/>
    </font>
    <font>
      <sz val="11"/>
      <color rgb="FFFF9900"/>
      <name val="Calibri"/>
      <charset val="134"/>
    </font>
    <font>
      <sz val="11"/>
      <color theme="1"/>
      <name val="Arial"/>
      <charset val="134"/>
      <scheme val="minor"/>
    </font>
    <font>
      <sz val="11"/>
      <color rgb="FF800080"/>
      <name val="Calibri"/>
      <charset val="134"/>
    </font>
    <font>
      <b/>
      <sz val="11"/>
      <color rgb="FFFF9900"/>
      <name val="Calibri"/>
      <charset val="134"/>
    </font>
    <font>
      <sz val="11"/>
      <color rgb="FF000000"/>
      <name val="Calibri"/>
      <charset val="134"/>
    </font>
    <font>
      <b/>
      <sz val="15"/>
      <color rgb="FF003366"/>
      <name val="Calibri"/>
      <charset val="134"/>
    </font>
    <font>
      <u/>
      <sz val="11"/>
      <color rgb="FF800080"/>
      <name val="Arial"/>
      <charset val="0"/>
      <scheme val="minor"/>
    </font>
    <font>
      <b/>
      <sz val="11"/>
      <color rgb="FF333333"/>
      <name val="Calibri"/>
      <charset val="134"/>
    </font>
    <font>
      <i/>
      <sz val="11"/>
      <color rgb="FF808080"/>
      <name val="Calibri"/>
      <charset val="134"/>
    </font>
    <font>
      <b/>
      <sz val="18"/>
      <color rgb="FF003366"/>
      <name val="Cambria"/>
      <charset val="134"/>
    </font>
    <font>
      <sz val="11"/>
      <color rgb="FFFFFFFF"/>
      <name val="Calibri"/>
      <charset val="134"/>
    </font>
    <font>
      <b/>
      <sz val="11"/>
      <color rgb="FF000000"/>
      <name val="Calibri"/>
      <charset val="134"/>
    </font>
    <font>
      <b/>
      <sz val="11"/>
      <color rgb="FF003366"/>
      <name val="Calibri"/>
      <charset val="134"/>
    </font>
    <font>
      <u/>
      <sz val="11"/>
      <color rgb="FF0000FF"/>
      <name val="Arial"/>
      <charset val="0"/>
      <scheme val="minor"/>
    </font>
    <font>
      <sz val="11"/>
      <color rgb="FF333399"/>
      <name val="Calibri"/>
      <charset val="134"/>
    </font>
    <font>
      <sz val="11"/>
      <color rgb="FFFF0000"/>
      <name val="Calibri"/>
      <charset val="134"/>
    </font>
    <font>
      <b/>
      <sz val="13"/>
      <color rgb="FF003366"/>
      <name val="Calibri"/>
      <charset val="134"/>
    </font>
    <font>
      <b/>
      <sz val="11"/>
      <color rgb="FFFFFFFF"/>
      <name val="Calibri"/>
      <charset val="134"/>
    </font>
    <font>
      <sz val="11"/>
      <color rgb="FF993300"/>
      <name val="Calibri"/>
      <charset val="134"/>
    </font>
    <font>
      <sz val="11"/>
      <color rgb="FF008000"/>
      <name val="Calibri"/>
      <charset val="134"/>
    </font>
  </fonts>
  <fills count="30">
    <fill>
      <patternFill patternType="none"/>
    </fill>
    <fill>
      <patternFill patternType="gray125"/>
    </fill>
    <fill>
      <patternFill patternType="solid">
        <fgColor rgb="FFFFE697"/>
        <bgColor rgb="FFFFFFFF"/>
      </patternFill>
    </fill>
    <fill>
      <patternFill patternType="solid">
        <fgColor rgb="FFD8D8D8"/>
        <bgColor rgb="FFFFFFFF"/>
      </patternFill>
    </fill>
    <fill>
      <patternFill patternType="solid">
        <fgColor rgb="FFFF0505"/>
        <bgColor rgb="FFFFFFFF"/>
      </patternFill>
    </fill>
    <fill>
      <patternFill patternType="solid">
        <fgColor rgb="FFFFCC99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99CC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99CC"/>
        <bgColor rgb="FFFFFFFF"/>
      </patternFill>
    </fill>
    <fill>
      <patternFill patternType="solid">
        <fgColor rgb="FFCCCCFF"/>
        <bgColor rgb="FFFFFFFF"/>
      </patternFill>
    </fill>
    <fill>
      <patternFill patternType="solid">
        <fgColor rgb="FFFFFFCC"/>
        <bgColor rgb="FFFFFFFF"/>
      </patternFill>
    </fill>
    <fill>
      <patternFill patternType="solid">
        <fgColor rgb="FF333399"/>
        <bgColor rgb="FFFFFFFF"/>
      </patternFill>
    </fill>
    <fill>
      <patternFill patternType="solid">
        <fgColor rgb="FFFF9900"/>
        <bgColor rgb="FFFFFFFF"/>
      </patternFill>
    </fill>
    <fill>
      <patternFill patternType="solid">
        <fgColor rgb="FF33CCCC"/>
        <bgColor rgb="FFFFFFFF"/>
      </patternFill>
    </fill>
    <fill>
      <patternFill patternType="solid">
        <fgColor rgb="FF800080"/>
        <bgColor rgb="FFFFFFFF"/>
      </patternFill>
    </fill>
    <fill>
      <patternFill patternType="solid">
        <fgColor rgb="FFCCFFCC"/>
        <bgColor rgb="FFFFFFFF"/>
      </patternFill>
    </fill>
    <fill>
      <patternFill patternType="solid">
        <fgColor rgb="FFCC99FF"/>
        <bgColor rgb="FFFFFFFF"/>
      </patternFill>
    </fill>
    <fill>
      <patternFill patternType="solid">
        <fgColor rgb="FF969696"/>
        <bgColor rgb="FFFFFFFF"/>
      </patternFill>
    </fill>
    <fill>
      <patternFill patternType="solid">
        <fgColor rgb="FF00FF00"/>
        <bgColor rgb="FFFFFFFF"/>
      </patternFill>
    </fill>
    <fill>
      <patternFill patternType="solid">
        <fgColor rgb="FFFF8080"/>
        <bgColor rgb="FFFFFFFF"/>
      </patternFill>
    </fill>
    <fill>
      <patternFill patternType="solid">
        <fgColor rgb="FFFFFF99"/>
        <bgColor rgb="FFFFFFFF"/>
      </patternFill>
    </fill>
    <fill>
      <patternFill patternType="solid">
        <fgColor rgb="FFFFCC00"/>
        <bgColor rgb="FFFFFFFF"/>
      </patternFill>
    </fill>
    <fill>
      <patternFill patternType="solid">
        <fgColor rgb="FFFF6600"/>
        <bgColor rgb="FFFFFFFF"/>
      </patternFill>
    </fill>
    <fill>
      <patternFill patternType="solid">
        <fgColor rgb="FFCCFFFF"/>
        <bgColor rgb="FFFFFFFF"/>
      </patternFill>
    </fill>
    <fill>
      <patternFill patternType="solid">
        <fgColor rgb="FF0066CC"/>
        <bgColor rgb="FFFFFFFF"/>
      </patternFill>
    </fill>
    <fill>
      <patternFill patternType="solid">
        <fgColor rgb="FFFF0000"/>
        <bgColor rgb="FFFFFFFF"/>
      </patternFill>
    </fill>
    <fill>
      <patternFill patternType="solid">
        <fgColor rgb="FF339966"/>
        <bgColor rgb="FFFFFFFF"/>
      </patternFill>
    </fill>
  </fills>
  <borders count="56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double">
        <color rgb="FF000000"/>
      </left>
      <right/>
      <top style="medium">
        <color rgb="FF000000"/>
      </top>
      <bottom/>
      <diagonal/>
    </border>
    <border>
      <left/>
      <right style="double">
        <color rgb="FF000000"/>
      </right>
      <top style="medium">
        <color rgb="FF000000"/>
      </top>
      <bottom/>
      <diagonal/>
    </border>
    <border>
      <left style="double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double">
        <color rgb="FF000000"/>
      </left>
      <right/>
      <top/>
      <bottom style="thin">
        <color rgb="FF000000"/>
      </bottom>
      <diagonal/>
    </border>
    <border>
      <left/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double">
        <color rgb="FF000000"/>
      </right>
      <top style="thin">
        <color rgb="FF000000"/>
      </top>
      <bottom/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rgb="FF000000"/>
      </left>
      <right style="double">
        <color rgb="FF000000"/>
      </right>
      <top/>
      <bottom/>
      <diagonal/>
    </border>
    <border>
      <left style="thin">
        <color rgb="FF000000"/>
      </left>
      <right style="double">
        <color rgb="FF000000"/>
      </right>
      <top/>
      <bottom/>
      <diagonal/>
    </border>
    <border>
      <left style="double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double">
        <color rgb="FF000000"/>
      </left>
      <right style="double">
        <color rgb="FF000000"/>
      </right>
      <top/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/>
      <bottom style="double">
        <color rgb="FF000000"/>
      </bottom>
      <diagonal/>
    </border>
    <border>
      <left style="double">
        <color rgb="FF000000"/>
      </left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/>
      <top/>
      <bottom style="double">
        <color rgb="FF000000"/>
      </bottom>
      <diagonal/>
    </border>
    <border>
      <left/>
      <right style="thin">
        <color rgb="FF000000"/>
      </right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 style="double">
        <color rgb="FF000000"/>
      </right>
      <top style="medium">
        <color rgb="FF000000"/>
      </top>
      <bottom style="thin">
        <color rgb="FF000000"/>
      </bottom>
      <diagonal/>
    </border>
    <border>
      <left style="double">
        <color rgb="FF000000"/>
      </left>
      <right style="double">
        <color rgb="FF000000"/>
      </right>
      <top style="medium">
        <color rgb="FF000000"/>
      </top>
      <bottom/>
      <diagonal/>
    </border>
    <border>
      <left/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/>
      <right style="double">
        <color rgb="FF000000"/>
      </right>
      <top style="thin">
        <color rgb="FF000000"/>
      </top>
      <bottom/>
      <diagonal/>
    </border>
    <border>
      <left/>
      <right style="double">
        <color rgb="FF000000"/>
      </right>
      <top/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/>
      <bottom style="thin">
        <color rgb="FF000000"/>
      </bottom>
      <diagonal/>
    </border>
    <border>
      <left/>
      <right style="double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double">
        <color rgb="FFFF99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/>
      <bottom style="thick">
        <color rgb="FF333399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/>
      <right/>
      <top/>
      <bottom style="thick">
        <color rgb="FFC0C0C0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/>
      <right/>
      <top/>
      <bottom style="medium">
        <color rgb="FF0066CC"/>
      </bottom>
      <diagonal/>
    </border>
  </borders>
  <cellStyleXfs count="53">
    <xf numFmtId="0" fontId="0" fillId="0" borderId="0"/>
    <xf numFmtId="0" fontId="30" fillId="7" borderId="0" applyNumberFormat="0" applyBorder="0" applyAlignment="0" applyProtection="0"/>
    <xf numFmtId="178" fontId="27" fillId="0" borderId="0" applyFont="0" applyFill="0" applyBorder="0" applyAlignment="0" applyProtection="0">
      <alignment vertical="center"/>
    </xf>
    <xf numFmtId="177" fontId="27" fillId="0" borderId="0" applyFont="0" applyFill="0" applyBorder="0" applyAlignment="0" applyProtection="0">
      <alignment vertical="center"/>
    </xf>
    <xf numFmtId="42" fontId="27" fillId="0" borderId="0" applyFont="0" applyFill="0" applyBorder="0" applyAlignment="0" applyProtection="0">
      <alignment vertical="center"/>
    </xf>
    <xf numFmtId="44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6" fillId="17" borderId="0" applyNumberFormat="0" applyBorder="0" applyAlignment="0" applyProtection="0"/>
    <xf numFmtId="0" fontId="32" fillId="0" borderId="0" applyNumberFormat="0" applyFill="0" applyBorder="0" applyAlignment="0" applyProtection="0">
      <alignment vertical="center"/>
    </xf>
    <xf numFmtId="0" fontId="43" fillId="20" borderId="54" applyNumberFormat="0" applyAlignment="0" applyProtection="0"/>
    <xf numFmtId="0" fontId="42" fillId="0" borderId="53" applyNumberFormat="0" applyFill="0" applyAlignment="0" applyProtection="0"/>
    <xf numFmtId="0" fontId="0" fillId="13" borderId="49" applyNumberFormat="0" applyFont="0" applyAlignment="0" applyProtection="0"/>
    <xf numFmtId="0" fontId="30" fillId="21" borderId="0" applyNumberFormat="0" applyBorder="0" applyAlignment="0" applyProtection="0"/>
    <xf numFmtId="0" fontId="41" fillId="0" borderId="0" applyNumberFormat="0" applyFill="0" applyBorder="0" applyAlignment="0" applyProtection="0"/>
    <xf numFmtId="0" fontId="30" fillId="22" borderId="0" applyNumberFormat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1" fillId="0" borderId="50" applyNumberFormat="0" applyFill="0" applyAlignment="0" applyProtection="0"/>
    <xf numFmtId="176" fontId="0" fillId="0" borderId="0"/>
    <xf numFmtId="0" fontId="38" fillId="0" borderId="55" applyNumberFormat="0" applyFill="0" applyAlignment="0" applyProtection="0"/>
    <xf numFmtId="0" fontId="38" fillId="0" borderId="0" applyNumberFormat="0" applyFill="0" applyBorder="0" applyAlignment="0" applyProtection="0"/>
    <xf numFmtId="0" fontId="40" fillId="5" borderId="48" applyNumberFormat="0" applyAlignment="0" applyProtection="0"/>
    <xf numFmtId="0" fontId="36" fillId="21" borderId="0" applyNumberFormat="0" applyBorder="0" applyAlignment="0" applyProtection="0"/>
    <xf numFmtId="0" fontId="45" fillId="18" borderId="0" applyNumberFormat="0" applyBorder="0" applyAlignment="0" applyProtection="0"/>
    <xf numFmtId="0" fontId="33" fillId="8" borderId="51" applyNumberFormat="0" applyAlignment="0" applyProtection="0"/>
    <xf numFmtId="0" fontId="30" fillId="12" borderId="0" applyNumberFormat="0" applyBorder="0" applyAlignment="0" applyProtection="0"/>
    <xf numFmtId="0" fontId="29" fillId="8" borderId="48" applyNumberFormat="0" applyAlignment="0" applyProtection="0"/>
    <xf numFmtId="0" fontId="26" fillId="0" borderId="47" applyNumberFormat="0" applyFill="0" applyAlignment="0" applyProtection="0"/>
    <xf numFmtId="0" fontId="37" fillId="0" borderId="52" applyNumberFormat="0" applyFill="0" applyAlignment="0" applyProtection="0"/>
    <xf numFmtId="0" fontId="28" fillId="11" borderId="0" applyNumberFormat="0" applyBorder="0" applyAlignment="0" applyProtection="0"/>
    <xf numFmtId="0" fontId="44" fillId="23" borderId="0" applyNumberFormat="0" applyBorder="0" applyAlignment="0" applyProtection="0"/>
    <xf numFmtId="0" fontId="0" fillId="0" borderId="0"/>
    <xf numFmtId="0" fontId="36" fillId="14" borderId="0" applyNumberFormat="0" applyBorder="0" applyAlignment="0" applyProtection="0"/>
    <xf numFmtId="0" fontId="30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28" borderId="0" applyNumberFormat="0" applyBorder="0" applyAlignment="0" applyProtection="0"/>
    <xf numFmtId="0" fontId="30" fillId="11" borderId="0" applyNumberFormat="0" applyBorder="0" applyAlignment="0" applyProtection="0"/>
    <xf numFmtId="0" fontId="30" fillId="5" borderId="0" applyNumberFormat="0" applyBorder="0" applyAlignment="0" applyProtection="0"/>
    <xf numFmtId="0" fontId="36" fillId="22" borderId="0" applyNumberFormat="0" applyBorder="0" applyAlignment="0" applyProtection="0"/>
    <xf numFmtId="0" fontId="36" fillId="29" borderId="0" applyNumberFormat="0" applyBorder="0" applyAlignment="0" applyProtection="0"/>
    <xf numFmtId="0" fontId="30" fillId="18" borderId="0" applyNumberFormat="0" applyBorder="0" applyAlignment="0" applyProtection="0"/>
    <xf numFmtId="0" fontId="30" fillId="0" borderId="0"/>
    <xf numFmtId="0" fontId="36" fillId="17" borderId="0" applyNumberFormat="0" applyBorder="0" applyAlignment="0" applyProtection="0"/>
    <xf numFmtId="0" fontId="30" fillId="0" borderId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6" fillId="16" borderId="0" applyNumberFormat="0" applyBorder="0" applyAlignment="0" applyProtection="0"/>
    <xf numFmtId="0" fontId="30" fillId="7" borderId="0" applyNumberFormat="0" applyBorder="0" applyAlignment="0" applyProtection="0"/>
    <xf numFmtId="0" fontId="36" fillId="16" borderId="0" applyNumberFormat="0" applyBorder="0" applyAlignment="0" applyProtection="0"/>
    <xf numFmtId="0" fontId="36" fillId="25" borderId="0" applyNumberFormat="0" applyBorder="0" applyAlignment="0" applyProtection="0"/>
    <xf numFmtId="0" fontId="30" fillId="24" borderId="0" applyNumberFormat="0" applyBorder="0" applyAlignment="0" applyProtection="0"/>
    <xf numFmtId="0" fontId="36" fillId="15" borderId="0" applyNumberFormat="0" applyBorder="0" applyAlignment="0" applyProtection="0"/>
  </cellStyleXfs>
  <cellXfs count="15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2" borderId="0" xfId="0" applyFill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3" xfId="0" applyBorder="1" applyAlignment="1">
      <alignment horizontal="center"/>
    </xf>
    <xf numFmtId="49" fontId="2" fillId="0" borderId="4" xfId="0" applyNumberFormat="1" applyFont="1" applyBorder="1" applyAlignment="1">
      <alignment horizontal="center" vertical="center"/>
    </xf>
    <xf numFmtId="0" fontId="0" fillId="0" borderId="4" xfId="0" applyBorder="1" applyAlignment="1">
      <alignment horizontal="left" vertical="center"/>
    </xf>
    <xf numFmtId="179" fontId="3" fillId="3" borderId="4" xfId="0" applyNumberFormat="1" applyFont="1" applyFill="1" applyBorder="1" applyAlignment="1">
      <alignment horizontal="center" vertical="center"/>
    </xf>
    <xf numFmtId="0" fontId="4" fillId="0" borderId="5" xfId="0" applyFont="1" applyBorder="1" applyAlignment="1" applyProtection="1">
      <alignment horizontal="center" vertical="center"/>
      <protection locked="0"/>
    </xf>
    <xf numFmtId="49" fontId="2" fillId="0" borderId="6" xfId="0" applyNumberFormat="1" applyFont="1" applyBorder="1" applyAlignment="1">
      <alignment horizontal="center" vertical="center"/>
    </xf>
    <xf numFmtId="0" fontId="0" fillId="0" borderId="6" xfId="0" applyBorder="1" applyAlignment="1">
      <alignment vertical="center"/>
    </xf>
    <xf numFmtId="0" fontId="0" fillId="0" borderId="6" xfId="0" applyBorder="1" applyAlignment="1">
      <alignment horizontal="left" vertical="center"/>
    </xf>
    <xf numFmtId="0" fontId="0" fillId="0" borderId="4" xfId="0" applyBorder="1" applyAlignment="1">
      <alignment vertical="center"/>
    </xf>
    <xf numFmtId="179" fontId="3" fillId="3" borderId="4" xfId="0" applyNumberFormat="1" applyFont="1" applyFill="1" applyBorder="1" applyAlignment="1">
      <alignment horizontal="center"/>
    </xf>
    <xf numFmtId="49" fontId="2" fillId="0" borderId="7" xfId="0" applyNumberFormat="1" applyFont="1" applyBorder="1" applyAlignment="1">
      <alignment horizontal="center" vertical="center"/>
    </xf>
    <xf numFmtId="0" fontId="0" fillId="0" borderId="7" xfId="0" applyBorder="1" applyAlignment="1">
      <alignment vertical="center"/>
    </xf>
    <xf numFmtId="0" fontId="0" fillId="0" borderId="7" xfId="0" applyBorder="1" applyAlignment="1">
      <alignment horizontal="left" vertical="center"/>
    </xf>
    <xf numFmtId="179" fontId="3" fillId="3" borderId="7" xfId="0" applyNumberFormat="1" applyFont="1" applyFill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center"/>
    </xf>
    <xf numFmtId="0" fontId="0" fillId="4" borderId="3" xfId="0" applyFill="1" applyBorder="1" applyAlignment="1">
      <alignment horizontal="center"/>
    </xf>
    <xf numFmtId="49" fontId="2" fillId="0" borderId="10" xfId="19" applyNumberFormat="1" applyFont="1" applyBorder="1" applyAlignment="1">
      <alignment horizontal="center" vertical="center"/>
    </xf>
    <xf numFmtId="0" fontId="0" fillId="0" borderId="10" xfId="19" applyNumberFormat="1" applyBorder="1" applyAlignment="1">
      <alignment horizontal="left" vertical="center"/>
    </xf>
    <xf numFmtId="0" fontId="5" fillId="0" borderId="10" xfId="19" applyNumberFormat="1" applyFont="1" applyBorder="1" applyAlignment="1">
      <alignment horizontal="center" vertical="center"/>
    </xf>
    <xf numFmtId="179" fontId="3" fillId="3" borderId="11" xfId="19" applyNumberFormat="1" applyFont="1" applyFill="1" applyBorder="1" applyAlignment="1">
      <alignment horizontal="center"/>
    </xf>
    <xf numFmtId="0" fontId="0" fillId="0" borderId="11" xfId="0" applyBorder="1" applyAlignment="1">
      <alignment horizontal="center"/>
    </xf>
    <xf numFmtId="49" fontId="2" fillId="0" borderId="4" xfId="19" applyNumberFormat="1" applyFont="1" applyBorder="1" applyAlignment="1">
      <alignment horizontal="center" vertical="center"/>
    </xf>
    <xf numFmtId="0" fontId="0" fillId="0" borderId="4" xfId="19" applyNumberFormat="1" applyBorder="1" applyAlignment="1">
      <alignment horizontal="left" vertical="center"/>
    </xf>
    <xf numFmtId="0" fontId="0" fillId="0" borderId="4" xfId="19" applyNumberFormat="1" applyBorder="1" applyAlignment="1">
      <alignment horizontal="center" vertical="center"/>
    </xf>
    <xf numFmtId="179" fontId="3" fillId="3" borderId="4" xfId="19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3" fillId="3" borderId="4" xfId="19" applyNumberFormat="1" applyFont="1" applyFill="1" applyBorder="1" applyAlignment="1">
      <alignment horizontal="center"/>
    </xf>
    <xf numFmtId="49" fontId="2" fillId="0" borderId="7" xfId="19" applyNumberFormat="1" applyFont="1" applyBorder="1" applyAlignment="1">
      <alignment horizontal="center" vertical="center"/>
    </xf>
    <xf numFmtId="0" fontId="0" fillId="0" borderId="7" xfId="19" applyNumberFormat="1" applyBorder="1" applyAlignment="1">
      <alignment horizontal="left" vertical="center"/>
    </xf>
    <xf numFmtId="0" fontId="0" fillId="0" borderId="7" xfId="19" applyNumberFormat="1" applyBorder="1" applyAlignment="1">
      <alignment horizontal="center" vertical="center"/>
    </xf>
    <xf numFmtId="0" fontId="3" fillId="3" borderId="7" xfId="19" applyNumberFormat="1" applyFont="1" applyFill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0" xfId="0" applyProtection="1">
      <protection locked="0"/>
    </xf>
    <xf numFmtId="49" fontId="0" fillId="0" borderId="0" xfId="0" applyNumberFormat="1" applyProtection="1">
      <protection locked="0"/>
    </xf>
    <xf numFmtId="0" fontId="6" fillId="0" borderId="0" xfId="0" applyFont="1" applyAlignment="1" applyProtection="1">
      <alignment vertical="center"/>
      <protection locked="0"/>
    </xf>
    <xf numFmtId="0" fontId="0" fillId="0" borderId="0" xfId="0" applyAlignment="1">
      <alignment vertical="center"/>
    </xf>
    <xf numFmtId="180" fontId="7" fillId="0" borderId="0" xfId="0" applyNumberFormat="1" applyFont="1"/>
    <xf numFmtId="181" fontId="0" fillId="0" borderId="0" xfId="0" applyNumberFormat="1"/>
    <xf numFmtId="0" fontId="0" fillId="0" borderId="0" xfId="0" applyFill="1"/>
    <xf numFmtId="181" fontId="8" fillId="0" borderId="0" xfId="0" applyNumberFormat="1" applyFont="1" applyProtection="1">
      <protection locked="0"/>
    </xf>
    <xf numFmtId="0" fontId="5" fillId="0" borderId="0" xfId="0" applyFont="1" applyProtection="1">
      <protection locked="0"/>
    </xf>
    <xf numFmtId="0" fontId="9" fillId="0" borderId="0" xfId="0" applyFont="1" applyAlignment="1" applyProtection="1">
      <alignment horizontal="center"/>
      <protection locked="0"/>
    </xf>
    <xf numFmtId="0" fontId="4" fillId="0" borderId="0" xfId="0" applyFont="1" applyProtection="1">
      <protection locked="0"/>
    </xf>
    <xf numFmtId="0" fontId="0" fillId="0" borderId="0" xfId="0" applyAlignment="1" applyProtection="1">
      <alignment horizontal="center"/>
      <protection locked="0"/>
    </xf>
    <xf numFmtId="181" fontId="0" fillId="0" borderId="0" xfId="0" applyNumberFormat="1" applyProtection="1">
      <protection locked="0"/>
    </xf>
    <xf numFmtId="0" fontId="10" fillId="0" borderId="8" xfId="0" applyFont="1" applyBorder="1" applyAlignment="1">
      <alignment horizontal="centerContinuous" vertical="center"/>
    </xf>
    <xf numFmtId="0" fontId="0" fillId="0" borderId="9" xfId="0" applyBorder="1" applyAlignment="1">
      <alignment horizontal="centerContinuous" vertical="center"/>
    </xf>
    <xf numFmtId="49" fontId="3" fillId="0" borderId="15" xfId="0" applyNumberFormat="1" applyFont="1" applyBorder="1" applyAlignment="1">
      <alignment horizontal="center" vertical="justify"/>
    </xf>
    <xf numFmtId="49" fontId="0" fillId="0" borderId="16" xfId="0" applyNumberFormat="1" applyBorder="1" applyAlignment="1">
      <alignment horizontal="center" vertical="justify"/>
    </xf>
    <xf numFmtId="49" fontId="3" fillId="5" borderId="17" xfId="0" applyNumberFormat="1" applyFont="1" applyFill="1" applyBorder="1" applyAlignment="1">
      <alignment horizontal="center" vertical="center"/>
    </xf>
    <xf numFmtId="49" fontId="0" fillId="0" borderId="18" xfId="0" applyNumberFormat="1" applyBorder="1" applyAlignment="1">
      <alignment horizontal="center" vertical="center"/>
    </xf>
    <xf numFmtId="49" fontId="3" fillId="6" borderId="19" xfId="0" applyNumberFormat="1" applyFont="1" applyFill="1" applyBorder="1" applyAlignment="1">
      <alignment horizontal="center" vertical="center"/>
    </xf>
    <xf numFmtId="179" fontId="3" fillId="7" borderId="19" xfId="0" applyNumberFormat="1" applyFont="1" applyFill="1" applyBorder="1" applyAlignment="1">
      <alignment horizontal="center" vertical="center"/>
    </xf>
    <xf numFmtId="181" fontId="6" fillId="0" borderId="0" xfId="0" applyNumberFormat="1" applyFont="1" applyAlignment="1" applyProtection="1">
      <alignment vertical="center"/>
      <protection locked="0"/>
    </xf>
    <xf numFmtId="0" fontId="11" fillId="0" borderId="20" xfId="0" applyFont="1" applyBorder="1" applyAlignment="1">
      <alignment horizontal="center" vertical="center"/>
    </xf>
    <xf numFmtId="0" fontId="11" fillId="0" borderId="21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181" fontId="0" fillId="0" borderId="0" xfId="0" applyNumberFormat="1" applyAlignment="1" applyProtection="1">
      <alignment vertical="center"/>
      <protection locked="0"/>
    </xf>
    <xf numFmtId="0" fontId="11" fillId="0" borderId="24" xfId="0" applyFont="1" applyBorder="1" applyAlignment="1">
      <alignment horizontal="center" vertical="center" textRotation="90"/>
    </xf>
    <xf numFmtId="0" fontId="11" fillId="0" borderId="25" xfId="0" applyFont="1" applyBorder="1" applyAlignment="1">
      <alignment horizontal="center" vertical="center" textRotation="90"/>
    </xf>
    <xf numFmtId="0" fontId="12" fillId="0" borderId="26" xfId="0" applyFont="1" applyBorder="1" applyAlignment="1">
      <alignment horizontal="center" vertical="center" textRotation="90"/>
    </xf>
    <xf numFmtId="0" fontId="13" fillId="8" borderId="4" xfId="0" applyFont="1" applyFill="1" applyBorder="1" applyAlignment="1">
      <alignment horizontal="center" vertical="center" textRotation="90"/>
    </xf>
    <xf numFmtId="0" fontId="14" fillId="0" borderId="4" xfId="0" applyFont="1" applyBorder="1" applyAlignment="1">
      <alignment horizontal="center" vertical="center" textRotation="90"/>
    </xf>
    <xf numFmtId="0" fontId="14" fillId="0" borderId="22" xfId="0" applyFont="1" applyBorder="1" applyAlignment="1">
      <alignment horizontal="center" vertical="center" textRotation="90"/>
    </xf>
    <xf numFmtId="182" fontId="15" fillId="0" borderId="27" xfId="0" applyNumberFormat="1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16" fillId="8" borderId="6" xfId="0" applyFont="1" applyFill="1" applyBorder="1" applyAlignment="1">
      <alignment horizontal="center" vertical="center"/>
    </xf>
    <xf numFmtId="1" fontId="17" fillId="0" borderId="6" xfId="0" applyNumberFormat="1" applyFont="1" applyBorder="1" applyAlignment="1">
      <alignment horizontal="center" vertical="center"/>
    </xf>
    <xf numFmtId="0" fontId="4" fillId="6" borderId="6" xfId="0" applyFont="1" applyFill="1" applyBorder="1" applyAlignment="1">
      <alignment horizontal="center" vertical="center"/>
    </xf>
    <xf numFmtId="181" fontId="18" fillId="0" borderId="0" xfId="0" applyNumberFormat="1" applyFont="1" applyProtection="1">
      <protection locked="0"/>
    </xf>
    <xf numFmtId="181" fontId="18" fillId="0" borderId="0" xfId="0" applyNumberFormat="1" applyFont="1"/>
    <xf numFmtId="0" fontId="3" fillId="6" borderId="27" xfId="0" applyFont="1" applyFill="1" applyBorder="1" applyAlignment="1">
      <alignment horizontal="center" vertical="center" textRotation="90"/>
    </xf>
    <xf numFmtId="0" fontId="3" fillId="0" borderId="28" xfId="0" applyFont="1" applyBorder="1" applyAlignment="1">
      <alignment horizontal="center" vertical="center" textRotation="90"/>
    </xf>
    <xf numFmtId="0" fontId="4" fillId="0" borderId="26" xfId="0" applyFont="1" applyBorder="1" applyAlignment="1">
      <alignment horizontal="center" vertical="center"/>
    </xf>
    <xf numFmtId="0" fontId="19" fillId="0" borderId="22" xfId="0" applyFont="1" applyBorder="1" applyAlignment="1">
      <alignment horizontal="center" vertical="center" wrapText="1"/>
    </xf>
    <xf numFmtId="0" fontId="19" fillId="0" borderId="26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3" fillId="6" borderId="29" xfId="0" applyFont="1" applyFill="1" applyBorder="1" applyAlignment="1">
      <alignment horizontal="center" vertical="center" textRotation="90"/>
    </xf>
    <xf numFmtId="0" fontId="3" fillId="0" borderId="30" xfId="0" applyFont="1" applyBorder="1" applyAlignment="1">
      <alignment horizontal="center" vertical="center" textRotation="90"/>
    </xf>
    <xf numFmtId="0" fontId="20" fillId="0" borderId="31" xfId="0" applyFont="1" applyBorder="1" applyAlignment="1">
      <alignment horizontal="center" vertical="center"/>
    </xf>
    <xf numFmtId="179" fontId="21" fillId="0" borderId="32" xfId="0" applyNumberFormat="1" applyFont="1" applyBorder="1" applyAlignment="1">
      <alignment horizontal="center" vertical="center"/>
    </xf>
    <xf numFmtId="179" fontId="21" fillId="0" borderId="5" xfId="0" applyNumberFormat="1" applyFont="1" applyBorder="1" applyAlignment="1">
      <alignment horizontal="center" vertical="center"/>
    </xf>
    <xf numFmtId="1" fontId="22" fillId="0" borderId="32" xfId="0" applyNumberFormat="1" applyFont="1" applyBorder="1" applyAlignment="1">
      <alignment horizontal="center" vertical="center"/>
    </xf>
    <xf numFmtId="1" fontId="22" fillId="0" borderId="33" xfId="0" applyNumberFormat="1" applyFont="1" applyBorder="1" applyAlignment="1">
      <alignment horizontal="center" vertical="center"/>
    </xf>
    <xf numFmtId="0" fontId="3" fillId="6" borderId="34" xfId="0" applyFont="1" applyFill="1" applyBorder="1" applyAlignment="1">
      <alignment horizontal="center" vertical="center" textRotation="90"/>
    </xf>
    <xf numFmtId="0" fontId="3" fillId="0" borderId="35" xfId="0" applyFont="1" applyBorder="1" applyAlignment="1">
      <alignment horizontal="center" vertical="center" textRotation="90"/>
    </xf>
    <xf numFmtId="0" fontId="20" fillId="0" borderId="36" xfId="0" applyFont="1" applyBorder="1" applyAlignment="1">
      <alignment horizontal="center" vertical="center"/>
    </xf>
    <xf numFmtId="179" fontId="21" fillId="0" borderId="37" xfId="0" applyNumberFormat="1" applyFont="1" applyBorder="1" applyAlignment="1">
      <alignment horizontal="center" vertical="center"/>
    </xf>
    <xf numFmtId="179" fontId="21" fillId="0" borderId="38" xfId="0" applyNumberFormat="1" applyFont="1" applyBorder="1" applyAlignment="1">
      <alignment horizontal="center" vertical="center"/>
    </xf>
    <xf numFmtId="1" fontId="22" fillId="0" borderId="37" xfId="0" applyNumberFormat="1" applyFont="1" applyBorder="1" applyAlignment="1">
      <alignment horizontal="center" vertical="center"/>
    </xf>
    <xf numFmtId="1" fontId="22" fillId="0" borderId="39" xfId="0" applyNumberFormat="1" applyFont="1" applyBorder="1" applyAlignment="1">
      <alignment horizontal="center" vertical="center"/>
    </xf>
    <xf numFmtId="180" fontId="7" fillId="0" borderId="0" xfId="0" applyNumberFormat="1" applyFont="1" applyProtection="1">
      <protection hidden="1"/>
    </xf>
    <xf numFmtId="0" fontId="6" fillId="0" borderId="22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1" fontId="0" fillId="0" borderId="0" xfId="0" applyNumberFormat="1"/>
    <xf numFmtId="179" fontId="0" fillId="7" borderId="40" xfId="0" applyNumberFormat="1" applyFill="1" applyBorder="1" applyAlignment="1">
      <alignment horizontal="center" vertical="center"/>
    </xf>
    <xf numFmtId="49" fontId="3" fillId="6" borderId="41" xfId="0" applyNumberFormat="1" applyFont="1" applyFill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23" fillId="0" borderId="25" xfId="0" applyFont="1" applyBorder="1" applyAlignment="1">
      <alignment horizontal="center" vertical="center" textRotation="90"/>
    </xf>
    <xf numFmtId="0" fontId="23" fillId="0" borderId="29" xfId="0" applyFont="1" applyBorder="1" applyAlignment="1">
      <alignment horizontal="center" vertical="center" textRotation="90"/>
    </xf>
    <xf numFmtId="0" fontId="24" fillId="0" borderId="28" xfId="0" applyFont="1" applyBorder="1" applyAlignment="1">
      <alignment horizontal="center" vertical="center"/>
    </xf>
    <xf numFmtId="0" fontId="24" fillId="0" borderId="29" xfId="0" applyFont="1" applyBorder="1" applyAlignment="1">
      <alignment horizontal="center" vertical="center"/>
    </xf>
    <xf numFmtId="0" fontId="4" fillId="0" borderId="42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1" fontId="22" fillId="0" borderId="43" xfId="0" applyNumberFormat="1" applyFont="1" applyBorder="1" applyAlignment="1">
      <alignment horizontal="center" vertical="center"/>
    </xf>
    <xf numFmtId="0" fontId="25" fillId="0" borderId="29" xfId="0" applyFont="1" applyBorder="1" applyAlignment="1">
      <alignment horizontal="center" vertical="center"/>
    </xf>
    <xf numFmtId="1" fontId="22" fillId="0" borderId="44" xfId="0" applyNumberFormat="1" applyFont="1" applyBorder="1" applyAlignment="1">
      <alignment horizontal="center" vertical="center"/>
    </xf>
    <xf numFmtId="0" fontId="25" fillId="0" borderId="34" xfId="0" applyFont="1" applyBorder="1" applyAlignment="1">
      <alignment horizontal="center" vertical="center"/>
    </xf>
    <xf numFmtId="0" fontId="0" fillId="0" borderId="0" xfId="0" applyFill="1" applyAlignment="1" applyProtection="1">
      <alignment horizontal="center"/>
      <protection locked="0"/>
    </xf>
    <xf numFmtId="0" fontId="0" fillId="0" borderId="9" xfId="0" applyFill="1" applyBorder="1" applyAlignment="1">
      <alignment horizontal="centerContinuous" vertical="center"/>
    </xf>
    <xf numFmtId="49" fontId="3" fillId="9" borderId="41" xfId="0" applyNumberFormat="1" applyFont="1" applyFill="1" applyBorder="1" applyAlignment="1">
      <alignment horizontal="center" vertical="center"/>
    </xf>
    <xf numFmtId="49" fontId="3" fillId="0" borderId="41" xfId="0" applyNumberFormat="1" applyFont="1" applyFill="1" applyBorder="1" applyAlignment="1">
      <alignment horizontal="center" vertical="center"/>
    </xf>
    <xf numFmtId="0" fontId="6" fillId="9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23" fillId="9" borderId="29" xfId="0" applyFont="1" applyFill="1" applyBorder="1" applyAlignment="1">
      <alignment horizontal="center" vertical="center" textRotation="90"/>
    </xf>
    <xf numFmtId="0" fontId="23" fillId="0" borderId="29" xfId="0" applyFont="1" applyFill="1" applyBorder="1" applyAlignment="1">
      <alignment horizontal="center" vertical="center" textRotation="90"/>
    </xf>
    <xf numFmtId="0" fontId="24" fillId="9" borderId="29" xfId="0" applyFont="1" applyFill="1" applyBorder="1" applyAlignment="1">
      <alignment horizontal="center" vertical="center"/>
    </xf>
    <xf numFmtId="0" fontId="24" fillId="0" borderId="29" xfId="0" applyFont="1" applyFill="1" applyBorder="1" applyAlignment="1">
      <alignment horizontal="center" vertical="center"/>
    </xf>
    <xf numFmtId="0" fontId="4" fillId="9" borderId="29" xfId="0" applyFont="1" applyFill="1" applyBorder="1" applyAlignment="1">
      <alignment horizontal="center" vertical="center"/>
    </xf>
    <xf numFmtId="0" fontId="0" fillId="0" borderId="0" xfId="0" applyFill="1"/>
    <xf numFmtId="0" fontId="25" fillId="9" borderId="29" xfId="0" applyFont="1" applyFill="1" applyBorder="1" applyAlignment="1">
      <alignment horizontal="center" vertical="center"/>
    </xf>
    <xf numFmtId="0" fontId="4" fillId="0" borderId="29" xfId="0" applyFont="1" applyFill="1" applyBorder="1" applyAlignment="1">
      <alignment horizontal="center" vertical="center"/>
    </xf>
    <xf numFmtId="0" fontId="25" fillId="0" borderId="34" xfId="0" applyFont="1" applyFill="1" applyBorder="1" applyAlignment="1">
      <alignment horizontal="center" vertical="center"/>
    </xf>
    <xf numFmtId="180" fontId="7" fillId="0" borderId="0" xfId="0" applyNumberFormat="1" applyFont="1" applyFill="1" applyProtection="1">
      <protection hidden="1"/>
    </xf>
    <xf numFmtId="0" fontId="6" fillId="0" borderId="0" xfId="0" applyFont="1" applyFill="1" applyAlignment="1">
      <alignment vertical="center"/>
    </xf>
    <xf numFmtId="0" fontId="23" fillId="0" borderId="29" xfId="0" applyFont="1" applyFill="1" applyBorder="1" applyAlignment="1">
      <alignment horizontal="center" vertical="center" textRotation="90"/>
    </xf>
    <xf numFmtId="0" fontId="24" fillId="0" borderId="29" xfId="0" applyFont="1" applyFill="1" applyBorder="1" applyAlignment="1">
      <alignment horizontal="center" vertical="center"/>
    </xf>
    <xf numFmtId="0" fontId="4" fillId="0" borderId="29" xfId="0" applyFont="1" applyFill="1" applyBorder="1" applyAlignment="1">
      <alignment horizontal="center" vertical="center"/>
    </xf>
    <xf numFmtId="0" fontId="25" fillId="0" borderId="29" xfId="0" applyFont="1" applyFill="1" applyBorder="1" applyAlignment="1">
      <alignment horizontal="center" vertical="center"/>
    </xf>
    <xf numFmtId="0" fontId="25" fillId="0" borderId="34" xfId="0" applyFont="1" applyFill="1" applyBorder="1" applyAlignment="1">
      <alignment horizontal="center" vertical="center"/>
    </xf>
    <xf numFmtId="0" fontId="0" fillId="0" borderId="0" xfId="0" applyFill="1" applyProtection="1">
      <protection locked="0"/>
    </xf>
    <xf numFmtId="49" fontId="3" fillId="5" borderId="18" xfId="0" applyNumberFormat="1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49" fontId="3" fillId="10" borderId="41" xfId="0" applyNumberFormat="1" applyFont="1" applyFill="1" applyBorder="1" applyAlignment="1">
      <alignment horizontal="center" vertical="center"/>
    </xf>
    <xf numFmtId="0" fontId="0" fillId="0" borderId="9" xfId="0" applyBorder="1" applyAlignment="1">
      <alignment horizontal="centerContinuous"/>
    </xf>
    <xf numFmtId="179" fontId="6" fillId="0" borderId="45" xfId="0" applyNumberFormat="1" applyFont="1" applyBorder="1" applyAlignment="1">
      <alignment horizontal="center" vertical="center"/>
    </xf>
    <xf numFmtId="0" fontId="23" fillId="0" borderId="24" xfId="0" applyFont="1" applyBorder="1" applyAlignment="1">
      <alignment horizontal="center" vertical="center" textRotation="90"/>
    </xf>
    <xf numFmtId="0" fontId="24" fillId="0" borderId="27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1" fontId="25" fillId="0" borderId="27" xfId="0" applyNumberFormat="1" applyFont="1" applyBorder="1" applyAlignment="1">
      <alignment horizontal="center" vertical="center"/>
    </xf>
    <xf numFmtId="1" fontId="25" fillId="0" borderId="34" xfId="0" applyNumberFormat="1" applyFont="1" applyBorder="1" applyAlignment="1">
      <alignment horizontal="center" vertical="center"/>
    </xf>
    <xf numFmtId="0" fontId="0" fillId="0" borderId="46" xfId="0" applyBorder="1" applyAlignment="1">
      <alignment horizontal="centerContinuous" vertical="center"/>
    </xf>
  </cellXfs>
  <cellStyles count="53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Hyperlink" xfId="7" builtinId="8"/>
    <cellStyle name="60% - Accent4" xfId="8" builtinId="44"/>
    <cellStyle name="Followed Hyperlink" xfId="9" builtinId="9"/>
    <cellStyle name="Check Cell" xfId="10" builtinId="23"/>
    <cellStyle name="Heading 2" xfId="11" builtinId="17"/>
    <cellStyle name="Note" xfId="12" builtinId="10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Normal 14 10" xfId="19"/>
    <cellStyle name="Heading 3" xfId="20" builtinId="18"/>
    <cellStyle name="Heading 4" xfId="21" builtinId="19"/>
    <cellStyle name="Input" xfId="22" builtinId="20"/>
    <cellStyle name="60% - Accent3" xfId="23" builtinId="40"/>
    <cellStyle name="Good" xfId="24" builtinId="26"/>
    <cellStyle name="Output" xfId="25" builtinId="21"/>
    <cellStyle name="20% - Accent1" xfId="26" builtinId="30"/>
    <cellStyle name="Calculation" xfId="27" builtinId="22"/>
    <cellStyle name="Linked Cell" xfId="28" builtinId="24"/>
    <cellStyle name="Total" xfId="29" builtinId="25"/>
    <cellStyle name="Bad" xfId="30" builtinId="27"/>
    <cellStyle name="Neutral" xfId="31" builtinId="28"/>
    <cellStyle name="Normal 19" xfId="32"/>
    <cellStyle name="Accent1" xfId="33" builtinId="29"/>
    <cellStyle name="20% - Accent5" xfId="34" builtinId="46"/>
    <cellStyle name="60% - Accent1" xfId="35" builtinId="32"/>
    <cellStyle name="Accent2" xfId="36" builtinId="33"/>
    <cellStyle name="20% - Accent2" xfId="37" builtinId="34"/>
    <cellStyle name="20% - Accent6" xfId="38" builtinId="50"/>
    <cellStyle name="60% - Accent2" xfId="39" builtinId="36"/>
    <cellStyle name="Accent3" xfId="40" builtinId="37"/>
    <cellStyle name="20% - Accent3" xfId="41" builtinId="38"/>
    <cellStyle name="Normal 37 3" xfId="42"/>
    <cellStyle name="Accent4" xfId="43" builtinId="41"/>
    <cellStyle name="Normal 27 6 2 2 2" xfId="44"/>
    <cellStyle name="20% - Accent4" xfId="45" builtinId="42"/>
    <cellStyle name="40% - Accent4" xfId="46" builtinId="43"/>
    <cellStyle name="Accent5" xfId="47" builtinId="45"/>
    <cellStyle name="40% - Accent5" xfId="48" builtinId="47"/>
    <cellStyle name="60% - Accent5" xfId="49" builtinId="48"/>
    <cellStyle name="Accent6" xfId="50" builtinId="49"/>
    <cellStyle name="40% - Accent6" xfId="51" builtinId="51"/>
    <cellStyle name="60% - Accent6" xfId="52" builtinId="52"/>
  </cellStyles>
  <dxfs count="9">
    <dxf>
      <font>
        <b val="0"/>
        <color rgb="FFFFFFFF"/>
      </font>
    </dxf>
    <dxf>
      <font>
        <color rgb="FF000000"/>
      </font>
      <fill>
        <gradientFill type="path" left="0.5" right="0.5" top="0.5" bottom="0.5">
          <stop position="0">
            <color rgb="FFFF0000"/>
          </stop>
          <stop position="1">
            <color theme="0"/>
          </stop>
        </gradientFill>
      </fill>
    </dxf>
    <dxf>
      <font>
        <color rgb="FFFFFFFF"/>
      </font>
    </dxf>
    <dxf>
      <font>
        <color rgb="FF000000"/>
      </font>
      <fill>
        <patternFill patternType="solid">
          <bgColor rgb="FFADCDEA"/>
        </patternFill>
      </fill>
    </dxf>
    <dxf>
      <font>
        <color rgb="FF00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000000"/>
      </font>
      <fill>
        <gradientFill type="path" left="0.5" right="0.5" top="0.5" bottom="0.5">
          <stop position="0">
            <color rgb="FFFFFF00"/>
          </stop>
          <stop position="1">
            <color theme="0"/>
          </stop>
        </gradientFill>
      </fill>
    </dxf>
    <dxf>
      <font>
        <color rgb="FFFFFFFF"/>
      </font>
      <fill>
        <patternFill patternType="none"/>
      </fill>
    </dxf>
    <dxf>
      <fill>
        <patternFill patternType="solid">
          <bgColor rgb="FF88FA82"/>
        </patternFill>
      </fill>
    </dxf>
    <dxf>
      <font>
        <color rgb="FF006100"/>
      </font>
      <fill>
        <patternFill patternType="solid">
          <bgColor rgb="FFC6EFCE"/>
        </patternFill>
      </fill>
    </dxf>
  </dxfs>
  <tableStyles count="0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228600</xdr:colOff>
      <xdr:row>0</xdr:row>
      <xdr:rowOff>142875</xdr:rowOff>
    </xdr:from>
    <xdr:to>
      <xdr:col>0</xdr:col>
      <xdr:colOff>466725</xdr:colOff>
      <xdr:row>2</xdr:row>
      <xdr:rowOff>47625</xdr:rowOff>
    </xdr:to>
    <xdr:sp>
      <xdr:nvSpPr>
        <xdr:cNvPr id="3" name="Right Arrow 1"/>
        <xdr:cNvSpPr/>
      </xdr:nvSpPr>
      <xdr:spPr>
        <a:xfrm>
          <a:off x="228600" y="142875"/>
          <a:ext cx="238125" cy="238125"/>
        </a:xfrm>
        <a:prstGeom prst="rightArrow">
          <a:avLst>
            <a:gd name="adj1" fmla="val 50000"/>
            <a:gd name="adj2" fmla="val 48000"/>
          </a:avLst>
        </a:prstGeom>
        <a:solidFill>
          <a:srgbClr val="5B9BD5"/>
        </a:solidFill>
        <a:ln w="12700" cap="flat">
          <a:solidFill>
            <a:srgbClr val="44739E"/>
          </a:solidFill>
          <a:prstDash val="solid"/>
          <a:headEnd type="none" w="med" len="med"/>
          <a:tailEnd type="none" w="med" len="med"/>
        </a:ln>
        <a:effectLst/>
      </xdr:spPr>
    </xdr:sp>
    <xdr:clientData/>
  </xdr:twoCellAnchor>
  <xdr:twoCellAnchor>
    <xdr:from>
      <xdr:col>0</xdr:col>
      <xdr:colOff>228600</xdr:colOff>
      <xdr:row>12</xdr:row>
      <xdr:rowOff>142875</xdr:rowOff>
    </xdr:from>
    <xdr:to>
      <xdr:col>0</xdr:col>
      <xdr:colOff>466725</xdr:colOff>
      <xdr:row>14</xdr:row>
      <xdr:rowOff>47625</xdr:rowOff>
    </xdr:to>
    <xdr:sp>
      <xdr:nvSpPr>
        <xdr:cNvPr id="2" name="Right Arrow 1"/>
        <xdr:cNvSpPr/>
      </xdr:nvSpPr>
      <xdr:spPr>
        <a:xfrm>
          <a:off x="228600" y="2571750"/>
          <a:ext cx="238125" cy="228600"/>
        </a:xfrm>
        <a:prstGeom prst="rightArrow">
          <a:avLst>
            <a:gd name="adj1" fmla="val 50000"/>
            <a:gd name="adj2" fmla="val 48000"/>
          </a:avLst>
        </a:prstGeom>
        <a:solidFill>
          <a:srgbClr val="5B9BD5"/>
        </a:solidFill>
        <a:ln w="12700" cap="flat">
          <a:solidFill>
            <a:srgbClr val="44739E"/>
          </a:solidFill>
          <a:prstDash val="solid"/>
          <a:headEnd type="none" w="med" len="med"/>
          <a:tailEnd type="none" w="med" len="med"/>
        </a:ln>
        <a:effectLst/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Arial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E83"/>
  <sheetViews>
    <sheetView zoomScale="120" zoomScaleNormal="120" topLeftCell="A17" workbookViewId="0">
      <selection activeCell="AT6" sqref="AT6"/>
    </sheetView>
  </sheetViews>
  <sheetFormatPr defaultColWidth="9" defaultRowHeight="12.75"/>
  <cols>
    <col min="1" max="1" width="1" style="49" customWidth="1"/>
    <col min="2" max="2" width="5.57142857142857" customWidth="1"/>
    <col min="3" max="4" width="3.57142857142857" customWidth="1"/>
    <col min="5" max="5" width="3.28571428571429" customWidth="1"/>
    <col min="6" max="6" width="4.14285714285714" customWidth="1"/>
    <col min="7" max="8" width="3" customWidth="1"/>
    <col min="9" max="9" width="3.85714285714286" customWidth="1"/>
    <col min="10" max="10" width="0.714285714285714" customWidth="1"/>
    <col min="11" max="11" width="3.57142857142857" customWidth="1"/>
    <col min="12" max="12" width="3.28571428571429" customWidth="1"/>
    <col min="13" max="13" width="4.14285714285714" customWidth="1"/>
    <col min="14" max="15" width="3" customWidth="1"/>
    <col min="16" max="16" width="3.85714285714286" customWidth="1"/>
    <col min="17" max="17" width="0.714285714285714" customWidth="1"/>
    <col min="18" max="18" width="3.57142857142857" customWidth="1"/>
    <col min="19" max="19" width="3.28571428571429" customWidth="1"/>
    <col min="20" max="20" width="4.14285714285714" customWidth="1"/>
    <col min="21" max="22" width="3" customWidth="1"/>
    <col min="23" max="23" width="3.85714285714286" customWidth="1"/>
    <col min="24" max="24" width="0.59047619047619" style="50" customWidth="1"/>
    <col min="25" max="25" width="3.57142857142857" customWidth="1"/>
    <col min="26" max="26" width="3.28571428571429" customWidth="1"/>
    <col min="27" max="27" width="4.14285714285714" customWidth="1"/>
    <col min="28" max="29" width="3" customWidth="1"/>
    <col min="30" max="30" width="4.87619047619048" customWidth="1"/>
    <col min="31" max="31" width="0.342857142857143" customWidth="1"/>
    <col min="32" max="32" width="3.57142857142857" customWidth="1"/>
    <col min="33" max="33" width="3.28571428571429" customWidth="1"/>
    <col min="34" max="34" width="4.14285714285714" customWidth="1"/>
    <col min="35" max="35" width="3.14285714285714" customWidth="1"/>
    <col min="36" max="36" width="3" customWidth="1"/>
    <col min="37" max="37" width="3.85714285714286" customWidth="1"/>
    <col min="38" max="38" width="0.857142857142857" customWidth="1"/>
    <col min="39" max="39" width="3.57142857142857" customWidth="1"/>
    <col min="40" max="40" width="3.28571428571429" customWidth="1"/>
    <col min="41" max="41" width="4.14285714285714" customWidth="1"/>
    <col min="42" max="43" width="3" customWidth="1"/>
    <col min="44" max="44" width="3.85714285714286" customWidth="1"/>
  </cols>
  <sheetData>
    <row r="1" s="44" customFormat="1" ht="4.5" customHeight="1" spans="1:44">
      <c r="A1" s="51"/>
      <c r="D1" s="52"/>
      <c r="E1" s="53"/>
      <c r="F1" s="54"/>
      <c r="G1" s="55"/>
      <c r="H1" s="55"/>
      <c r="I1" s="55"/>
      <c r="J1" s="55"/>
      <c r="K1" s="52"/>
      <c r="P1" s="55"/>
      <c r="Q1" s="55"/>
      <c r="R1" s="52"/>
      <c r="W1" s="55"/>
      <c r="X1" s="124"/>
      <c r="Y1" s="52"/>
      <c r="AD1" s="55"/>
      <c r="AE1" s="55"/>
      <c r="AF1" s="52"/>
      <c r="AK1" s="55"/>
      <c r="AM1" s="52"/>
      <c r="AN1" s="53"/>
      <c r="AO1" s="53"/>
      <c r="AP1" s="54"/>
      <c r="AQ1" s="55"/>
      <c r="AR1" s="55"/>
    </row>
    <row r="2" s="44" customFormat="1" ht="18" customHeight="1" spans="1:44">
      <c r="A2" s="56"/>
      <c r="B2" s="57" t="str">
        <f>Scores!B2</f>
        <v>Div       CSSC TSA Summer 2021    ISRR Div  </v>
      </c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125"/>
      <c r="Y2" s="58"/>
      <c r="Z2" s="58"/>
      <c r="AA2" s="58"/>
      <c r="AB2" s="58"/>
      <c r="AC2" s="58"/>
      <c r="AD2" s="58"/>
      <c r="AE2" s="58"/>
      <c r="AF2" s="58"/>
      <c r="AG2" s="150"/>
      <c r="AH2" s="58"/>
      <c r="AI2" s="150"/>
      <c r="AJ2" s="150"/>
      <c r="AK2" s="58"/>
      <c r="AL2" s="150"/>
      <c r="AM2" s="58"/>
      <c r="AN2" s="58"/>
      <c r="AO2" s="58"/>
      <c r="AP2" s="58"/>
      <c r="AQ2" s="58"/>
      <c r="AR2" s="157"/>
    </row>
    <row r="3" s="45" customFormat="1" ht="13.5" customHeight="1" spans="2:44">
      <c r="B3" s="59" t="s">
        <v>0</v>
      </c>
      <c r="C3" s="60"/>
      <c r="D3" s="61">
        <f>Scores!$B$4</f>
        <v>0</v>
      </c>
      <c r="E3" s="62"/>
      <c r="F3" s="63"/>
      <c r="G3" s="62" t="s">
        <v>1</v>
      </c>
      <c r="H3" s="64">
        <f>Scores!$E$4</f>
        <v>0</v>
      </c>
      <c r="I3" s="110"/>
      <c r="J3" s="111"/>
      <c r="K3" s="61">
        <f>Scores!$B$5</f>
        <v>0</v>
      </c>
      <c r="L3" s="62"/>
      <c r="M3" s="63"/>
      <c r="N3" s="62" t="s">
        <v>1</v>
      </c>
      <c r="O3" s="64">
        <f>Scores!$E$5</f>
        <v>0</v>
      </c>
      <c r="P3" s="110"/>
      <c r="Q3" s="126"/>
      <c r="R3" s="61">
        <f>Scores!$B$6</f>
        <v>0</v>
      </c>
      <c r="S3" s="62"/>
      <c r="T3" s="63"/>
      <c r="U3" s="62" t="s">
        <v>1</v>
      </c>
      <c r="V3" s="64">
        <f>Scores!$E$6</f>
        <v>0</v>
      </c>
      <c r="W3" s="110"/>
      <c r="X3" s="127"/>
      <c r="Y3" s="61">
        <f>Scores!$B$7</f>
        <v>0</v>
      </c>
      <c r="Z3" s="147"/>
      <c r="AA3" s="63"/>
      <c r="AB3" s="62" t="s">
        <v>1</v>
      </c>
      <c r="AC3" s="64">
        <f>Scores!$E$7</f>
        <v>0</v>
      </c>
      <c r="AD3" s="110"/>
      <c r="AE3" s="111"/>
      <c r="AF3" s="61">
        <f>Scores!$B$8</f>
        <v>0</v>
      </c>
      <c r="AG3" s="147"/>
      <c r="AH3" s="63"/>
      <c r="AI3" s="62" t="s">
        <v>1</v>
      </c>
      <c r="AJ3" s="64">
        <f>Scores!$E$8</f>
        <v>0</v>
      </c>
      <c r="AK3" s="110"/>
      <c r="AL3" s="111"/>
      <c r="AM3" s="61">
        <f>Scores!$B$9</f>
        <v>0</v>
      </c>
      <c r="AN3" s="62"/>
      <c r="AO3" s="63"/>
      <c r="AP3" s="62" t="s">
        <v>1</v>
      </c>
      <c r="AQ3" s="64">
        <f>Scores!$E$9</f>
        <v>0</v>
      </c>
      <c r="AR3" s="110"/>
    </row>
    <row r="4" s="46" customFormat="1" ht="21" customHeight="1" spans="1:44">
      <c r="A4" s="65"/>
      <c r="B4" s="66" t="s">
        <v>2</v>
      </c>
      <c r="C4" s="67"/>
      <c r="D4" s="68">
        <v>1</v>
      </c>
      <c r="E4" s="69">
        <f>Scores!C4</f>
        <v>0</v>
      </c>
      <c r="F4" s="70"/>
      <c r="G4" s="70"/>
      <c r="H4" s="70"/>
      <c r="I4" s="112">
        <f>Scores!D4</f>
        <v>0</v>
      </c>
      <c r="J4" s="113"/>
      <c r="K4" s="68">
        <v>2</v>
      </c>
      <c r="L4" s="107">
        <f>Scores!C5</f>
        <v>0</v>
      </c>
      <c r="M4" s="108"/>
      <c r="N4" s="108"/>
      <c r="O4" s="108"/>
      <c r="P4" s="112">
        <f>Scores!D5</f>
        <v>0</v>
      </c>
      <c r="Q4" s="128"/>
      <c r="R4" s="68">
        <v>3</v>
      </c>
      <c r="S4" s="107">
        <f>Scores!C6</f>
        <v>0</v>
      </c>
      <c r="T4" s="108"/>
      <c r="U4" s="108"/>
      <c r="V4" s="108"/>
      <c r="W4" s="112">
        <f>Scores!D6</f>
        <v>0</v>
      </c>
      <c r="X4" s="129"/>
      <c r="Y4" s="68">
        <v>4</v>
      </c>
      <c r="Z4" s="107">
        <f>Scores!C7</f>
        <v>0</v>
      </c>
      <c r="AA4" s="108"/>
      <c r="AB4" s="108"/>
      <c r="AC4" s="108"/>
      <c r="AD4" s="112">
        <f>Scores!D7</f>
        <v>0</v>
      </c>
      <c r="AE4" s="113"/>
      <c r="AF4" s="68">
        <v>5</v>
      </c>
      <c r="AG4" s="107">
        <f>Scores!C8</f>
        <v>0</v>
      </c>
      <c r="AH4" s="108"/>
      <c r="AI4" s="108"/>
      <c r="AJ4" s="108"/>
      <c r="AK4" s="112">
        <f>Scores!D8</f>
        <v>0</v>
      </c>
      <c r="AL4" s="151"/>
      <c r="AM4" s="68">
        <v>6</v>
      </c>
      <c r="AN4" s="107" t="str">
        <f>Scores!C9</f>
        <v>bogey</v>
      </c>
      <c r="AO4" s="108"/>
      <c r="AP4" s="108"/>
      <c r="AQ4" s="108"/>
      <c r="AR4" s="112">
        <f>Scores!D9</f>
        <v>0</v>
      </c>
    </row>
    <row r="5" s="47" customFormat="1" ht="43.5" customHeight="1" spans="1:44">
      <c r="A5" s="71"/>
      <c r="B5" s="72" t="s">
        <v>3</v>
      </c>
      <c r="C5" s="73" t="s">
        <v>4</v>
      </c>
      <c r="D5" s="74" t="s">
        <v>5</v>
      </c>
      <c r="E5" s="75" t="s">
        <v>6</v>
      </c>
      <c r="F5" s="76" t="s">
        <v>7</v>
      </c>
      <c r="G5" s="76" t="s">
        <v>8</v>
      </c>
      <c r="H5" s="77" t="s">
        <v>9</v>
      </c>
      <c r="I5" s="114" t="s">
        <v>10</v>
      </c>
      <c r="J5" s="115"/>
      <c r="K5" s="74" t="s">
        <v>5</v>
      </c>
      <c r="L5" s="75" t="s">
        <v>6</v>
      </c>
      <c r="M5" s="76" t="s">
        <v>7</v>
      </c>
      <c r="N5" s="76" t="s">
        <v>11</v>
      </c>
      <c r="O5" s="77" t="s">
        <v>9</v>
      </c>
      <c r="P5" s="114" t="s">
        <v>10</v>
      </c>
      <c r="Q5" s="130"/>
      <c r="R5" s="74" t="s">
        <v>5</v>
      </c>
      <c r="S5" s="75" t="s">
        <v>6</v>
      </c>
      <c r="T5" s="76" t="s">
        <v>7</v>
      </c>
      <c r="U5" s="76" t="s">
        <v>11</v>
      </c>
      <c r="V5" s="77" t="s">
        <v>9</v>
      </c>
      <c r="W5" s="114" t="s">
        <v>10</v>
      </c>
      <c r="X5" s="131"/>
      <c r="Y5" s="74" t="s">
        <v>5</v>
      </c>
      <c r="Z5" s="75" t="s">
        <v>6</v>
      </c>
      <c r="AA5" s="76" t="s">
        <v>7</v>
      </c>
      <c r="AB5" s="76" t="s">
        <v>11</v>
      </c>
      <c r="AC5" s="77" t="s">
        <v>9</v>
      </c>
      <c r="AD5" s="114" t="s">
        <v>10</v>
      </c>
      <c r="AE5" s="115"/>
      <c r="AF5" s="74" t="s">
        <v>5</v>
      </c>
      <c r="AG5" s="75" t="s">
        <v>6</v>
      </c>
      <c r="AH5" s="76" t="s">
        <v>7</v>
      </c>
      <c r="AI5" s="76" t="s">
        <v>11</v>
      </c>
      <c r="AJ5" s="77" t="s">
        <v>9</v>
      </c>
      <c r="AK5" s="114" t="s">
        <v>10</v>
      </c>
      <c r="AL5" s="152"/>
      <c r="AM5" s="74" t="s">
        <v>5</v>
      </c>
      <c r="AN5" s="75" t="s">
        <v>6</v>
      </c>
      <c r="AO5" s="76" t="s">
        <v>7</v>
      </c>
      <c r="AP5" s="76" t="s">
        <v>11</v>
      </c>
      <c r="AQ5" s="77" t="s">
        <v>9</v>
      </c>
      <c r="AR5" s="114" t="s">
        <v>10</v>
      </c>
    </row>
    <row r="6" ht="12.5" customHeight="1" spans="1:44">
      <c r="A6" s="56"/>
      <c r="B6" s="78"/>
      <c r="C6" s="79">
        <v>1</v>
      </c>
      <c r="D6" s="35" t="str">
        <f>IF(Scores!$F$10="Y",Scores!$F4,"")</f>
        <v/>
      </c>
      <c r="E6" s="80">
        <v>2</v>
      </c>
      <c r="F6" s="81" t="str">
        <f>IF(D6=""," ",IF(D6="N",100,IF(D6="disq",100,D6)))</f>
        <v> </v>
      </c>
      <c r="G6" s="82" t="str">
        <f>IF(D6=""," ",IF(D6="N","L",IF(D6="disq","L",IF(K6=""," ",IF(D6=K6,"D",IF(D6&gt;K6,"L","W"))))))</f>
        <v> </v>
      </c>
      <c r="H6" s="82" t="str">
        <f t="shared" ref="H6:H15" si="0">IF(G6=" "," ",IF(G6="D",1,IF(G6="W",2,0)))</f>
        <v> </v>
      </c>
      <c r="I6" s="116" t="str">
        <f>IF(D6=""," ",H6)</f>
        <v> </v>
      </c>
      <c r="J6" s="117"/>
      <c r="K6" s="35" t="str">
        <f>IF(Scores!$F$10="Y",Scores!$F$5,"")</f>
        <v/>
      </c>
      <c r="L6" s="80">
        <v>1</v>
      </c>
      <c r="M6" s="81" t="str">
        <f>IF(K6=""," ",IF(K6="N",100,IF(K6="disq",100,K6)))</f>
        <v> </v>
      </c>
      <c r="N6" s="82" t="str">
        <f>IF(K6=""," ",IF(K6="N","L",IF(K6="disq","L",IF(D6=""," ",IF(K6=D6,"D",IF(K6&gt;D6,"L","W"))))))</f>
        <v> </v>
      </c>
      <c r="O6" s="82" t="str">
        <f t="shared" ref="O6:O15" si="1">IF(N6=" "," ",IF(N6="D",1,IF(N6="W",2,0)))</f>
        <v> </v>
      </c>
      <c r="P6" s="116" t="str">
        <f>IF(K6=""," ",O6)</f>
        <v> </v>
      </c>
      <c r="Q6" s="132"/>
      <c r="R6" s="35" t="str">
        <f>IF(Scores!$F$10="Y",Scores!$F$6,"")</f>
        <v/>
      </c>
      <c r="S6" s="80">
        <v>5</v>
      </c>
      <c r="T6" s="81" t="str">
        <f>IF(R6=""," ",IF(R6="N",100,IF(R6="disq",100,R6)))</f>
        <v> </v>
      </c>
      <c r="U6" s="82" t="str">
        <f>IF(R6=""," ",IF(R6="N","L",IF(R6="disq","L",IF(AF6=""," ",IF(R6=AF6,"D",IF(R6&gt;AF6,"L","W"))))))</f>
        <v> </v>
      </c>
      <c r="V6" s="82" t="str">
        <f t="shared" ref="V6:V15" si="2">IF(U6=" "," ",IF(U6="D",1,IF(U6="W",2,0)))</f>
        <v> </v>
      </c>
      <c r="W6" s="116" t="str">
        <f>IF(R6=""," ",V6)</f>
        <v> </v>
      </c>
      <c r="X6" s="133"/>
      <c r="Y6" s="148" t="str">
        <f>IF(Scores!$F$10="Y",Scores!$F$7,"")</f>
        <v/>
      </c>
      <c r="Z6" s="80">
        <v>6</v>
      </c>
      <c r="AA6" s="81" t="str">
        <f>IF(Y6=""," ",IF(Y6="N",100,IF(Y6="disq",100,Y6)))</f>
        <v> </v>
      </c>
      <c r="AB6" s="82" t="str">
        <f>IF(Y6=""," ",IF(Y6="N","L",IF(Y6="disq","L",IF(AM6=""," ",IF(Y6=AM6,"D",IF(Y6&gt;AM6,"L","W"))))))</f>
        <v> </v>
      </c>
      <c r="AC6" s="82" t="str">
        <f t="shared" ref="AC6:AC15" si="3">IF(AB6=" "," ",IF(AB6="D",1,IF(AB6="W",2,0)))</f>
        <v> </v>
      </c>
      <c r="AD6" s="116" t="str">
        <f>IF(Y6=""," ",AC6)</f>
        <v> </v>
      </c>
      <c r="AE6" s="117"/>
      <c r="AF6" s="148" t="str">
        <f>IF(Scores!$F$10="Y",Scores!$F$8,"")</f>
        <v/>
      </c>
      <c r="AG6" s="80">
        <v>3</v>
      </c>
      <c r="AH6" s="81" t="str">
        <f>IF(AF6=""," ",IF(AF6="N",100,IF(AF6="disq",100,AF6)))</f>
        <v> </v>
      </c>
      <c r="AI6" s="82" t="str">
        <f>IF(AF6=""," ",IF(AF6="N","L",IF(AF6="disq","L",IF(R6=""," ",IF(AF6=R6,"D",IF(AF6&gt;R6,"L","W"))))))</f>
        <v> </v>
      </c>
      <c r="AJ6" s="82" t="str">
        <f t="shared" ref="AJ6:AJ15" si="4">IF(AI6=" "," ",IF(AI6="D",1,IF(AI6="W",2,0)))</f>
        <v> </v>
      </c>
      <c r="AK6" s="116" t="str">
        <f>IF(AF6=""," ",AJ6)</f>
        <v> </v>
      </c>
      <c r="AL6" s="153"/>
      <c r="AM6" s="148" t="str">
        <f>IF(Scores!$F$10="Y",Scores!$F$9,"")</f>
        <v/>
      </c>
      <c r="AN6" s="80">
        <v>4</v>
      </c>
      <c r="AO6" s="81" t="str">
        <f>IF(AM6=""," ",IF(AM6="N",100,IF(AM6="disq",100,AM6)))</f>
        <v> </v>
      </c>
      <c r="AP6" s="82" t="str">
        <f>IF(AM6=""," ",IF(AM6="N","L",IF(AM6="disq","L",IF(Y6=""," ",IF(AM6=Y6,"D",IF(AM6&gt;Y6,"L","W"))))))</f>
        <v> </v>
      </c>
      <c r="AQ6" s="82" t="str">
        <f t="shared" ref="AQ6:AQ15" si="5">IF(AP6=" "," ",IF(AP6="D",1,IF(AP6="W",2,0)))</f>
        <v> </v>
      </c>
      <c r="AR6" s="116" t="str">
        <f>IF(AM6=""," ",AQ6)</f>
        <v> </v>
      </c>
    </row>
    <row r="7" ht="12.5" customHeight="1" spans="1:44">
      <c r="A7" s="56"/>
      <c r="B7" s="78"/>
      <c r="C7" s="79">
        <v>2</v>
      </c>
      <c r="D7" s="35" t="str">
        <f>IF(Scores!$G$10="Y",Scores!$G$4,"")</f>
        <v/>
      </c>
      <c r="E7" s="80">
        <v>3</v>
      </c>
      <c r="F7" s="81" t="str">
        <f t="shared" ref="F7:F15" si="6">IF(D7=""," ",IF(D7="N",100+F6,IF(D7="disq",100+F6,D7+F6)))</f>
        <v> </v>
      </c>
      <c r="G7" s="82" t="str">
        <f>IF(D7=""," ",IF(D7="N","L",IF(D7="disq","L",IF(R7=""," ",IF(D7=R7,"D",IF(D7&gt;R7,"L","W"))))))</f>
        <v> </v>
      </c>
      <c r="H7" s="82" t="str">
        <f t="shared" si="0"/>
        <v> </v>
      </c>
      <c r="I7" s="116" t="str">
        <f>IF(H7=" "," ",SUM(H$6:H7))</f>
        <v> </v>
      </c>
      <c r="J7" s="117"/>
      <c r="K7" s="35" t="str">
        <f>IF(Scores!$G$10="Y",Scores!$G$5,"")</f>
        <v/>
      </c>
      <c r="L7" s="80">
        <v>4</v>
      </c>
      <c r="M7" s="81" t="str">
        <f t="shared" ref="M7:M15" si="7">IF(K7=""," ",IF(K7="N",100+M6,IF(K7="disq",100+M6,K7+M6)))</f>
        <v> </v>
      </c>
      <c r="N7" s="82" t="str">
        <f>IF(K7=""," ",IF(K7="N","L",IF(K7="disq","L",IF(Y7=""," ",IF(K7=Y7,"D",IF(K7&gt;Y7,"L","W"))))))</f>
        <v> </v>
      </c>
      <c r="O7" s="82" t="str">
        <f t="shared" si="1"/>
        <v> </v>
      </c>
      <c r="P7" s="116" t="str">
        <f>IF(O7=" "," ",SUM(O$6:O7))</f>
        <v> </v>
      </c>
      <c r="Q7" s="132"/>
      <c r="R7" s="35" t="str">
        <f>IF(Scores!$G$10="Y",Scores!$G$6,"")</f>
        <v/>
      </c>
      <c r="S7" s="80">
        <v>1</v>
      </c>
      <c r="T7" s="81" t="str">
        <f t="shared" ref="T7:T15" si="8">IF(R7=""," ",IF(R7="N",100+T6,IF(R7="disq",100+T6,R7+T6)))</f>
        <v> </v>
      </c>
      <c r="U7" s="82" t="str">
        <f>IF(R7=""," ",IF(R7="N","L",IF(R7="disq","L",IF(D7=""," ",IF(R7=D7,"D",IF(R7&gt;D7,"L","W"))))))</f>
        <v> </v>
      </c>
      <c r="V7" s="82" t="str">
        <f t="shared" si="2"/>
        <v> </v>
      </c>
      <c r="W7" s="116" t="str">
        <f>IF(V7=" "," ",SUM(V$6:V7))</f>
        <v> </v>
      </c>
      <c r="X7" s="133"/>
      <c r="Y7" s="148" t="str">
        <f>IF(Scores!$G$10="Y",Scores!$G$7,"")</f>
        <v/>
      </c>
      <c r="Z7" s="80">
        <v>2</v>
      </c>
      <c r="AA7" s="81" t="str">
        <f t="shared" ref="AA7:AA15" si="9">IF(Y7=""," ",IF(Y7="N",100+AA6,IF(Y7="disq",100+AA6,Y7+AA6)))</f>
        <v> </v>
      </c>
      <c r="AB7" s="82" t="str">
        <f>IF(Y7=""," ",IF(Y7="N","L",IF(Y7="disq","L",IF(K7=""," ",IF(Y7=K7,"D",IF(Y7&gt;K7,"L","W"))))))</f>
        <v> </v>
      </c>
      <c r="AC7" s="82" t="str">
        <f t="shared" si="3"/>
        <v> </v>
      </c>
      <c r="AD7" s="116" t="str">
        <f>IF(AC7=" "," ",SUM(AC$6:AC7))</f>
        <v> </v>
      </c>
      <c r="AE7" s="117"/>
      <c r="AF7" s="148" t="str">
        <f>IF(Scores!$G$10="Y",Scores!$G$8,"")</f>
        <v/>
      </c>
      <c r="AG7" s="80">
        <v>6</v>
      </c>
      <c r="AH7" s="81" t="str">
        <f t="shared" ref="AH7:AH15" si="10">IF(AF7=""," ",IF(AF7="N",100+AH6,IF(AF7="disq",100+AH6,AF7+AH6)))</f>
        <v> </v>
      </c>
      <c r="AI7" s="82" t="str">
        <f>IF(AF7=""," ",IF(AF7="N","L",IF(AF7="disq","L",IF(AM7=""," ",IF(AF7=AM7,"D",IF(AF7&gt;AM7,"L","W"))))))</f>
        <v> </v>
      </c>
      <c r="AJ7" s="82" t="str">
        <f t="shared" si="4"/>
        <v> </v>
      </c>
      <c r="AK7" s="116" t="str">
        <f>IF(AJ7=" "," ",SUM(AJ$6:AJ7))</f>
        <v> </v>
      </c>
      <c r="AL7" s="153"/>
      <c r="AM7" s="148" t="str">
        <f>IF(Scores!$G$10="Y",Scores!$G$9,"")</f>
        <v/>
      </c>
      <c r="AN7" s="80">
        <v>5</v>
      </c>
      <c r="AO7" s="81" t="str">
        <f t="shared" ref="AO7:AO15" si="11">IF(AM7=""," ",IF(AM7="N",100+AO6,IF(AM7="disq",100+AO6,AM7+AO6)))</f>
        <v> </v>
      </c>
      <c r="AP7" s="82" t="str">
        <f>IF(AM7=""," ",IF(AM7="N","L",IF(AM7="afisq","L",IF(AF7=""," ",IF(AM7=AF7,"D",IF(AM7&gt;AF7,"L","W"))))))</f>
        <v> </v>
      </c>
      <c r="AQ7" s="82" t="str">
        <f t="shared" si="5"/>
        <v> </v>
      </c>
      <c r="AR7" s="116" t="str">
        <f>IF(AQ7=" "," ",SUM(AQ$6:AQ7))</f>
        <v> </v>
      </c>
    </row>
    <row r="8" ht="12.5" customHeight="1" spans="1:44">
      <c r="A8" s="56"/>
      <c r="B8" s="78"/>
      <c r="C8" s="79">
        <v>3</v>
      </c>
      <c r="D8" s="35" t="str">
        <f>IF(Scores!$H$10="Y",Scores!$H$4,"")</f>
        <v/>
      </c>
      <c r="E8" s="80">
        <v>4</v>
      </c>
      <c r="F8" s="81" t="str">
        <f t="shared" si="6"/>
        <v> </v>
      </c>
      <c r="G8" s="82" t="str">
        <f>IF(D8=""," ",IF(D8="N","L",IF(D8="disq","L",IF(Y8=""," ",IF(D8=Y8,"D",IF(D8&gt;Y8,"L","W"))))))</f>
        <v> </v>
      </c>
      <c r="H8" s="82" t="str">
        <f t="shared" si="0"/>
        <v> </v>
      </c>
      <c r="I8" s="116" t="str">
        <f>IF(H8=" "," ",SUM(H$6:H8))</f>
        <v> </v>
      </c>
      <c r="J8" s="117"/>
      <c r="K8" s="35" t="str">
        <f>IF(Scores!$H$10="Y",Scores!$H$5,"")</f>
        <v/>
      </c>
      <c r="L8" s="80">
        <v>5</v>
      </c>
      <c r="M8" s="81" t="str">
        <f t="shared" si="7"/>
        <v> </v>
      </c>
      <c r="N8" s="82" t="str">
        <f>IF(K8=""," ",IF(K8="N","L",IF(K8="disq","L",IF(AF8=""," ",IF(K8=AF8,"D",IF(K8&gt;AF8,"L","W"))))))</f>
        <v> </v>
      </c>
      <c r="O8" s="82" t="str">
        <f t="shared" si="1"/>
        <v> </v>
      </c>
      <c r="P8" s="116" t="str">
        <f>IF(O8=" "," ",SUM(O$6:O8))</f>
        <v> </v>
      </c>
      <c r="Q8" s="132"/>
      <c r="R8" s="35" t="str">
        <f>IF(Scores!$H$10="Y",Scores!$H$6,"")</f>
        <v/>
      </c>
      <c r="S8" s="80">
        <v>6</v>
      </c>
      <c r="T8" s="81" t="str">
        <f t="shared" si="8"/>
        <v> </v>
      </c>
      <c r="U8" s="82" t="str">
        <f>IF(R8=""," ",IF(R8="N","L",IF(R8="disq","L",IF(AM8=""," ",IF(R8=AM8,"D",IF(R8&gt;AM8,"L","W"))))))</f>
        <v> </v>
      </c>
      <c r="V8" s="82" t="str">
        <f t="shared" si="2"/>
        <v> </v>
      </c>
      <c r="W8" s="116" t="str">
        <f>IF(V8=" "," ",SUM(V$6:V8))</f>
        <v> </v>
      </c>
      <c r="X8" s="133"/>
      <c r="Y8" s="148" t="str">
        <f>IF(Scores!$H$10="Y",Scores!$H$7,"")</f>
        <v/>
      </c>
      <c r="Z8" s="80">
        <v>1</v>
      </c>
      <c r="AA8" s="81" t="str">
        <f t="shared" si="9"/>
        <v> </v>
      </c>
      <c r="AB8" s="82" t="str">
        <f>IF(Y8=""," ",IF(Y8="N","L",IF(Y8="disq","L",IF(D8=""," ",IF(Y8=D8,"D",IF(Y8&gt;D8,"L","W"))))))</f>
        <v> </v>
      </c>
      <c r="AC8" s="82" t="str">
        <f t="shared" si="3"/>
        <v> </v>
      </c>
      <c r="AD8" s="116" t="str">
        <f>IF(AC8=" "," ",SUM(AC$6:AC8))</f>
        <v> </v>
      </c>
      <c r="AE8" s="117"/>
      <c r="AF8" s="148" t="str">
        <f>IF(Scores!$H$10="Y",Scores!$H$8,"")</f>
        <v/>
      </c>
      <c r="AG8" s="80">
        <v>2</v>
      </c>
      <c r="AH8" s="81" t="str">
        <f t="shared" si="10"/>
        <v> </v>
      </c>
      <c r="AI8" s="82" t="str">
        <f>IF(AF8=""," ",IF(AF8="N","L",IF(AF8="disq","L",IF(K8=""," ",IF(AF8=K8,"D",IF(AF8&gt;K8,"L","W"))))))</f>
        <v> </v>
      </c>
      <c r="AJ8" s="82" t="str">
        <f t="shared" si="4"/>
        <v> </v>
      </c>
      <c r="AK8" s="116" t="str">
        <f>IF(AJ8=" "," ",SUM(AJ$6:AJ8))</f>
        <v> </v>
      </c>
      <c r="AL8" s="153"/>
      <c r="AM8" s="148" t="str">
        <f>IF(Scores!$H$10="Y",Scores!$H$9,"")</f>
        <v/>
      </c>
      <c r="AN8" s="80">
        <v>3</v>
      </c>
      <c r="AO8" s="81" t="str">
        <f t="shared" si="11"/>
        <v> </v>
      </c>
      <c r="AP8" s="82" t="str">
        <f>IF(AM8=""," ",IF(AM8="N","L",IF(AM8="disq","L",IF(R8=""," ",IF(AM8=R8,"D",IF(AM8&gt;R8,"L","W"))))))</f>
        <v> </v>
      </c>
      <c r="AQ8" s="82" t="str">
        <f t="shared" si="5"/>
        <v> </v>
      </c>
      <c r="AR8" s="116" t="str">
        <f>IF(AQ8=" "," ",SUM(AQ$6:AQ8))</f>
        <v> </v>
      </c>
    </row>
    <row r="9" ht="12.5" customHeight="1" spans="1:44">
      <c r="A9" s="56"/>
      <c r="B9" s="78"/>
      <c r="C9" s="79">
        <v>4</v>
      </c>
      <c r="D9" s="35" t="str">
        <f>IF(Scores!$I$10="Y",Scores!$I$4,"")</f>
        <v/>
      </c>
      <c r="E9" s="80">
        <v>5</v>
      </c>
      <c r="F9" s="81" t="str">
        <f t="shared" si="6"/>
        <v> </v>
      </c>
      <c r="G9" s="82" t="str">
        <f>IF(D9=""," ",IF(D9="N","L",IF(D9="disq","L",IF(AF9=""," ",IF(D9=AF9,"D",IF(D9&gt;AF9,"L","W"))))))</f>
        <v> </v>
      </c>
      <c r="H9" s="82" t="str">
        <f t="shared" si="0"/>
        <v> </v>
      </c>
      <c r="I9" s="116" t="str">
        <f>IF(H9=" "," ",SUM(H$6:H9))</f>
        <v> </v>
      </c>
      <c r="J9" s="117"/>
      <c r="K9" s="35" t="str">
        <f>IF(Scores!$I$10="Y",Scores!$I$5,"")</f>
        <v/>
      </c>
      <c r="L9" s="80">
        <v>6</v>
      </c>
      <c r="M9" s="81" t="str">
        <f t="shared" si="7"/>
        <v> </v>
      </c>
      <c r="N9" s="82" t="str">
        <f>IF(K9=""," ",IF(K9="N","L",IF(K9="disq","L",IF(AM9=""," ",IF(K9=AM9,"D",IF(K9&gt;AM9,"L","W"))))))</f>
        <v> </v>
      </c>
      <c r="O9" s="82" t="str">
        <f t="shared" si="1"/>
        <v> </v>
      </c>
      <c r="P9" s="116" t="str">
        <f>IF(O9=" "," ",SUM(O$6:O9))</f>
        <v> </v>
      </c>
      <c r="Q9" s="132"/>
      <c r="R9" s="35" t="str">
        <f>IF(Scores!$I$10="Y",Scores!$I$6,"")</f>
        <v/>
      </c>
      <c r="S9" s="80">
        <v>4</v>
      </c>
      <c r="T9" s="81" t="str">
        <f t="shared" si="8"/>
        <v> </v>
      </c>
      <c r="U9" s="82" t="str">
        <f>IF(R9=""," ",IF(R9="N","L",IF(R9="disq","L",IF(Y9=""," ",IF(R9=Y9,"D",IF(R9&gt;Y9,"L","W"))))))</f>
        <v> </v>
      </c>
      <c r="V9" s="82" t="str">
        <f t="shared" si="2"/>
        <v> </v>
      </c>
      <c r="W9" s="116" t="str">
        <f>IF(V9=" "," ",SUM(V$6:V9))</f>
        <v> </v>
      </c>
      <c r="X9" s="133"/>
      <c r="Y9" s="148" t="str">
        <f>IF(Scores!$I$10="Y",Scores!$I$7,"")</f>
        <v/>
      </c>
      <c r="Z9" s="80">
        <v>3</v>
      </c>
      <c r="AA9" s="81" t="str">
        <f t="shared" si="9"/>
        <v> </v>
      </c>
      <c r="AB9" s="82" t="str">
        <f>IF(Y9=""," ",IF(Y9="N","L",IF(Y9="risq","L",IF(R9=""," ",IF(Y9=R9,"D",IF(Y9&gt;R9,"L","W"))))))</f>
        <v> </v>
      </c>
      <c r="AC9" s="82" t="str">
        <f t="shared" si="3"/>
        <v> </v>
      </c>
      <c r="AD9" s="116" t="str">
        <f>IF(AC9=" "," ",SUM(AC$6:AC9))</f>
        <v> </v>
      </c>
      <c r="AE9" s="117"/>
      <c r="AF9" s="148" t="str">
        <f>IF(Scores!$I$10="Y",Scores!$I$8,"")</f>
        <v/>
      </c>
      <c r="AG9" s="80">
        <v>1</v>
      </c>
      <c r="AH9" s="81" t="str">
        <f t="shared" si="10"/>
        <v> </v>
      </c>
      <c r="AI9" s="82" t="str">
        <f>IF(AF9=""," ",IF(AF9="N","L",IF(AF9="disq","L",IF(D9=""," ",IF(AF9=D9,"D",IF(AF9&gt;D9,"L","W"))))))</f>
        <v> </v>
      </c>
      <c r="AJ9" s="82" t="str">
        <f t="shared" si="4"/>
        <v> </v>
      </c>
      <c r="AK9" s="116" t="str">
        <f>IF(AJ9=" "," ",SUM(AJ$6:AJ9))</f>
        <v> </v>
      </c>
      <c r="AL9" s="153"/>
      <c r="AM9" s="148" t="str">
        <f>IF(Scores!$I$10="Y",Scores!$I$9,"")</f>
        <v/>
      </c>
      <c r="AN9" s="80">
        <v>2</v>
      </c>
      <c r="AO9" s="81" t="str">
        <f t="shared" si="11"/>
        <v> </v>
      </c>
      <c r="AP9" s="82" t="str">
        <f>IF(AM9=""," ",IF(AM9="N","L",IF(AM9="disq","L",IF(K9=""," ",IF(AM9=K9,"D",IF(AM9&gt;K9,"L","W"))))))</f>
        <v> </v>
      </c>
      <c r="AQ9" s="82" t="str">
        <f t="shared" si="5"/>
        <v> </v>
      </c>
      <c r="AR9" s="116" t="str">
        <f>IF(AQ9=" "," ",SUM(AQ$6:AQ9))</f>
        <v> </v>
      </c>
    </row>
    <row r="10" ht="12.5" customHeight="1" spans="1:44">
      <c r="A10" s="56"/>
      <c r="B10" s="78"/>
      <c r="C10" s="79">
        <v>5</v>
      </c>
      <c r="D10" s="35" t="str">
        <f>IF(Scores!$J$10="Y",Scores!$J$4,"")</f>
        <v/>
      </c>
      <c r="E10" s="80">
        <v>6</v>
      </c>
      <c r="F10" s="81" t="str">
        <f t="shared" si="6"/>
        <v> </v>
      </c>
      <c r="G10" s="82" t="str">
        <f>IF(D10=""," ",IF(D10="N","L",IF(D10="disq","L",IF(AM10=""," ",IF(D10=AM10,"D",IF(D10&gt;AM10,"L","W"))))))</f>
        <v> </v>
      </c>
      <c r="H10" s="82" t="str">
        <f t="shared" si="0"/>
        <v> </v>
      </c>
      <c r="I10" s="116" t="str">
        <f>IF(H10=" "," ",SUM(H$6:H10))</f>
        <v> </v>
      </c>
      <c r="J10" s="117"/>
      <c r="K10" s="35" t="str">
        <f>IF(Scores!$J$10="Y",Scores!$J$5,"")</f>
        <v/>
      </c>
      <c r="L10" s="80">
        <v>3</v>
      </c>
      <c r="M10" s="81" t="str">
        <f t="shared" si="7"/>
        <v> </v>
      </c>
      <c r="N10" s="82" t="str">
        <f>IF(K10=""," ",IF(K10="N","L",IF(K10="disq","L",IF(R10=""," ",IF(K10=R10,"D",IF(K10&gt;R10,"L","W"))))))</f>
        <v> </v>
      </c>
      <c r="O10" s="82" t="str">
        <f t="shared" si="1"/>
        <v> </v>
      </c>
      <c r="P10" s="116" t="str">
        <f>IF(O10=" "," ",SUM(O$6:O10))</f>
        <v> </v>
      </c>
      <c r="Q10" s="132"/>
      <c r="R10" s="35" t="str">
        <f>IF(Scores!$J$10="Y",Scores!$J$6,"")</f>
        <v/>
      </c>
      <c r="S10" s="80">
        <v>2</v>
      </c>
      <c r="T10" s="81" t="str">
        <f t="shared" si="8"/>
        <v> </v>
      </c>
      <c r="U10" s="82" t="str">
        <f>IF(R10=""," ",IF(R10="N","L",IF(R10="Disq","L",IF(K10=""," ",IF(R10=K10,"D",IF(R10&gt;K10,"L","W"))))))</f>
        <v> </v>
      </c>
      <c r="V10" s="82" t="str">
        <f t="shared" si="2"/>
        <v> </v>
      </c>
      <c r="W10" s="116" t="str">
        <f>IF(V10=" "," ",SUM(V$6:V10))</f>
        <v> </v>
      </c>
      <c r="X10" s="133"/>
      <c r="Y10" s="148" t="str">
        <f>IF(Scores!$J$10="Y",Scores!$J$7,"")</f>
        <v/>
      </c>
      <c r="Z10" s="80">
        <v>5</v>
      </c>
      <c r="AA10" s="81" t="str">
        <f t="shared" si="9"/>
        <v> </v>
      </c>
      <c r="AB10" s="82" t="str">
        <f>IF(Y10=""," ",IF(Y10="N","L",IF(Y10="disq","L",IF(AF10=""," ",IF(Y10=AF10,"D",IF(Y10&gt;AF10,"L","W"))))))</f>
        <v> </v>
      </c>
      <c r="AC10" s="82" t="str">
        <f t="shared" si="3"/>
        <v> </v>
      </c>
      <c r="AD10" s="116" t="str">
        <f>IF(AC10=" "," ",SUM(AC$6:AC10))</f>
        <v> </v>
      </c>
      <c r="AE10" s="117"/>
      <c r="AF10" s="148" t="str">
        <f>IF(Scores!$J$10="Y",Scores!$J$8,"")</f>
        <v/>
      </c>
      <c r="AG10" s="80">
        <v>4</v>
      </c>
      <c r="AH10" s="81" t="str">
        <f t="shared" si="10"/>
        <v> </v>
      </c>
      <c r="AI10" s="82" t="str">
        <f>IF(AF10=""," ",IF(AF10="N","L",IF(AF10="disq","L",IF(Y10=""," ",IF(AF10=Y10,"D",IF(AF10&gt;Y10,"L","W"))))))</f>
        <v> </v>
      </c>
      <c r="AJ10" s="82" t="str">
        <f t="shared" si="4"/>
        <v> </v>
      </c>
      <c r="AK10" s="116" t="str">
        <f>IF(AJ10=" "," ",SUM(AJ$6:AJ10))</f>
        <v> </v>
      </c>
      <c r="AL10" s="153"/>
      <c r="AM10" s="148" t="str">
        <f>IF(Scores!$J$10="Y",Scores!$J$9,"")</f>
        <v/>
      </c>
      <c r="AN10" s="80">
        <v>1</v>
      </c>
      <c r="AO10" s="81" t="str">
        <f t="shared" si="11"/>
        <v> </v>
      </c>
      <c r="AP10" s="82" t="str">
        <f>IF(AM10=""," ",IF(AM10="N","L",IF(AM10="disq","L",IF(D10=""," ",IF(AM10=D10,"D",IF(AM10&gt;D10,"L","W"))))))</f>
        <v> </v>
      </c>
      <c r="AQ10" s="82" t="str">
        <f t="shared" si="5"/>
        <v> </v>
      </c>
      <c r="AR10" s="116" t="str">
        <f>IF(AQ10=" "," ",SUM(AQ$6:AQ10))</f>
        <v> </v>
      </c>
    </row>
    <row r="11" ht="12.5" customHeight="1" spans="1:44">
      <c r="A11" s="56"/>
      <c r="B11" s="78"/>
      <c r="C11" s="79">
        <v>6</v>
      </c>
      <c r="D11" s="35" t="str">
        <f>IF(Scores!$K$10="Y",Scores!$K$4,"")</f>
        <v/>
      </c>
      <c r="E11" s="80">
        <v>2</v>
      </c>
      <c r="F11" s="81" t="str">
        <f t="shared" si="6"/>
        <v> </v>
      </c>
      <c r="G11" s="82" t="str">
        <f>IF(D11=""," ",IF(D11="N","L",IF(D11="disq","L",IF(K11=""," ",IF(D11=K11,"D",IF(D11&gt;K11,"L","W"))))))</f>
        <v> </v>
      </c>
      <c r="H11" s="82" t="str">
        <f t="shared" si="0"/>
        <v> </v>
      </c>
      <c r="I11" s="116" t="str">
        <f>IF(H11=" "," ",SUM(H$6:H11))</f>
        <v> </v>
      </c>
      <c r="J11" s="117"/>
      <c r="K11" s="35" t="str">
        <f>IF(Scores!$K$10="Y",Scores!$K$5,"")</f>
        <v/>
      </c>
      <c r="L11" s="80">
        <v>1</v>
      </c>
      <c r="M11" s="81" t="str">
        <f t="shared" si="7"/>
        <v> </v>
      </c>
      <c r="N11" s="82" t="str">
        <f>IF(K11=""," ",IF(K11="N","L",IF(K11="disq","L",IF(D11=""," ",IF(K11=D11,"D",IF(K11&gt;D11,"L","W"))))))</f>
        <v> </v>
      </c>
      <c r="O11" s="82" t="str">
        <f t="shared" si="1"/>
        <v> </v>
      </c>
      <c r="P11" s="116" t="str">
        <f>IF(O11=" "," ",SUM(O$6:O11))</f>
        <v> </v>
      </c>
      <c r="Q11" s="132"/>
      <c r="R11" s="35" t="str">
        <f>IF(Scores!$K$10="Y",Scores!$K$6,"")</f>
        <v/>
      </c>
      <c r="S11" s="80">
        <v>5</v>
      </c>
      <c r="T11" s="81" t="str">
        <f t="shared" si="8"/>
        <v> </v>
      </c>
      <c r="U11" s="82" t="str">
        <f>IF(R11=""," ",IF(R11="N","L",IF(R11="disq","L",IF(AF11=""," ",IF(R11=AF11,"D",IF(R11&gt;AF11,"L","W"))))))</f>
        <v> </v>
      </c>
      <c r="V11" s="82" t="str">
        <f t="shared" si="2"/>
        <v> </v>
      </c>
      <c r="W11" s="116" t="str">
        <f>IF(V11=" "," ",SUM(V$6:V11))</f>
        <v> </v>
      </c>
      <c r="X11" s="133"/>
      <c r="Y11" s="148" t="str">
        <f>IF(Scores!$K$10="Y",Scores!$K$7,"")</f>
        <v/>
      </c>
      <c r="Z11" s="80">
        <v>6</v>
      </c>
      <c r="AA11" s="81" t="str">
        <f t="shared" si="9"/>
        <v> </v>
      </c>
      <c r="AB11" s="82" t="str">
        <f>IF(Y11=""," ",IF(Y11="N","L",IF(Y11="disq","L",IF(AM11=""," ",IF(Y11=AM11,"D",IF(Y11&gt;AM11,"L","W"))))))</f>
        <v> </v>
      </c>
      <c r="AC11" s="82" t="str">
        <f t="shared" si="3"/>
        <v> </v>
      </c>
      <c r="AD11" s="116" t="str">
        <f>IF(AC11=" "," ",SUM(AC$6:AC11))</f>
        <v> </v>
      </c>
      <c r="AE11" s="117"/>
      <c r="AF11" s="148" t="str">
        <f>IF(Scores!$K$10="Y",Scores!$K$8,"")</f>
        <v/>
      </c>
      <c r="AG11" s="80">
        <v>3</v>
      </c>
      <c r="AH11" s="81" t="str">
        <f t="shared" si="10"/>
        <v> </v>
      </c>
      <c r="AI11" s="82" t="str">
        <f>IF(AF11=""," ",IF(AF11="N","L",IF(AF11="disq","L",IF(R11=""," ",IF(AF11=R11,"D",IF(AF11&gt;R11,"L","W"))))))</f>
        <v> </v>
      </c>
      <c r="AJ11" s="82" t="str">
        <f t="shared" si="4"/>
        <v> </v>
      </c>
      <c r="AK11" s="116" t="str">
        <f>IF(AJ11=" "," ",SUM(AJ$6:AJ11))</f>
        <v> </v>
      </c>
      <c r="AL11" s="153"/>
      <c r="AM11" s="148" t="str">
        <f>IF(Scores!$K$10="Y",Scores!$K$9,"")</f>
        <v/>
      </c>
      <c r="AN11" s="80">
        <v>4</v>
      </c>
      <c r="AO11" s="81" t="str">
        <f t="shared" si="11"/>
        <v> </v>
      </c>
      <c r="AP11" s="82" t="str">
        <f>IF(AM11=""," ",IF(AM11="N","L",IF(AM11="disq","L",IF(Y11=""," ",IF(AM11=Y11,"D",IF(AM11&gt;Y11,"L","W"))))))</f>
        <v> </v>
      </c>
      <c r="AQ11" s="82" t="str">
        <f t="shared" si="5"/>
        <v> </v>
      </c>
      <c r="AR11" s="116" t="str">
        <f>IF(AQ11=" "," ",SUM(AQ$6:AQ11))</f>
        <v> </v>
      </c>
    </row>
    <row r="12" ht="12.5" customHeight="1" spans="1:44">
      <c r="A12" s="56"/>
      <c r="B12" s="78"/>
      <c r="C12" s="79">
        <v>7</v>
      </c>
      <c r="D12" s="35" t="str">
        <f>IF(Scores!$L$10="Y",Scores!$L$4,"")</f>
        <v/>
      </c>
      <c r="E12" s="80">
        <v>3</v>
      </c>
      <c r="F12" s="81" t="str">
        <f t="shared" si="6"/>
        <v> </v>
      </c>
      <c r="G12" s="82" t="str">
        <f>IF(D12=""," ",IF(D12="N","L",IF(D12="disq","L",IF(R12=""," ",IF(D12=R12,"D",IF(D12&gt;R12,"L","W"))))))</f>
        <v> </v>
      </c>
      <c r="H12" s="82" t="str">
        <f t="shared" si="0"/>
        <v> </v>
      </c>
      <c r="I12" s="116" t="str">
        <f>IF(H12=" "," ",SUM(H$6:H12))</f>
        <v> </v>
      </c>
      <c r="J12" s="117"/>
      <c r="K12" s="35" t="str">
        <f>IF(Scores!$L$10="Y",Scores!$L$5,"")</f>
        <v/>
      </c>
      <c r="L12" s="80">
        <v>4</v>
      </c>
      <c r="M12" s="81" t="str">
        <f t="shared" si="7"/>
        <v> </v>
      </c>
      <c r="N12" s="82" t="str">
        <f>IF(K12=""," ",IF(K12="N","L",IF(K12="disq","L",IF(Y12=""," ",IF(K12=Y12,"D",IF(K12&gt;Y12,"L","W"))))))</f>
        <v> </v>
      </c>
      <c r="O12" s="82" t="str">
        <f t="shared" si="1"/>
        <v> </v>
      </c>
      <c r="P12" s="116" t="str">
        <f>IF(O12=" "," ",SUM(O$6:O12))</f>
        <v> </v>
      </c>
      <c r="Q12" s="132"/>
      <c r="R12" s="35" t="str">
        <f>IF(Scores!$L$10="Y",Scores!$L$6,"")</f>
        <v/>
      </c>
      <c r="S12" s="80">
        <v>1</v>
      </c>
      <c r="T12" s="81" t="str">
        <f t="shared" si="8"/>
        <v> </v>
      </c>
      <c r="U12" s="82" t="str">
        <f>IF(R12=""," ",IF(R12="N","L",IF(R12="disq","L",IF(D12=""," ",IF(R12=D12,"D",IF(R12&gt;D12,"L","W"))))))</f>
        <v> </v>
      </c>
      <c r="V12" s="82" t="str">
        <f t="shared" si="2"/>
        <v> </v>
      </c>
      <c r="W12" s="116" t="str">
        <f>IF(V12=" "," ",SUM(V$6:V12))</f>
        <v> </v>
      </c>
      <c r="X12" s="133"/>
      <c r="Y12" s="148" t="str">
        <f>IF(Scores!$L$10="Y",Scores!$L$7,"")</f>
        <v/>
      </c>
      <c r="Z12" s="80">
        <v>2</v>
      </c>
      <c r="AA12" s="81" t="str">
        <f t="shared" si="9"/>
        <v> </v>
      </c>
      <c r="AB12" s="82" t="str">
        <f>IF(Y12=""," ",IF(Y12="NCk","L",IF(Y12="disq","L",IF(K12=""," ",IF(Y12=K12,"D",IF(Y12&gt;K12,"L","W"))))))</f>
        <v> </v>
      </c>
      <c r="AC12" s="82" t="str">
        <f t="shared" si="3"/>
        <v> </v>
      </c>
      <c r="AD12" s="116" t="str">
        <f>IF(AC12=" "," ",SUM(AC$6:AC12))</f>
        <v> </v>
      </c>
      <c r="AE12" s="117"/>
      <c r="AF12" s="148" t="str">
        <f>IF(Scores!$L$10="Y",Scores!$L$8,"")</f>
        <v/>
      </c>
      <c r="AG12" s="80">
        <v>6</v>
      </c>
      <c r="AH12" s="81" t="str">
        <f t="shared" si="10"/>
        <v> </v>
      </c>
      <c r="AI12" s="82" t="str">
        <f>IF(AF12=""," ",IF(AF12="N","L",IF(AF12="disq","L",IF(AM12=""," ",IF(AF12=AM12,"D",IF(AF12&gt;AM12,"L","W"))))))</f>
        <v> </v>
      </c>
      <c r="AJ12" s="82" t="str">
        <f t="shared" si="4"/>
        <v> </v>
      </c>
      <c r="AK12" s="116" t="str">
        <f>IF(AJ12=" "," ",SUM(AJ$6:AJ12))</f>
        <v> </v>
      </c>
      <c r="AL12" s="153"/>
      <c r="AM12" s="148" t="str">
        <f>IF(Scores!$L$10="Y",Scores!$L$9,"")</f>
        <v/>
      </c>
      <c r="AN12" s="80">
        <v>5</v>
      </c>
      <c r="AO12" s="81" t="str">
        <f t="shared" si="11"/>
        <v> </v>
      </c>
      <c r="AP12" s="82" t="str">
        <f>IF(AM12=""," ",IF(AM12="N","L",IF(AM12="afisq","L",IF(AF12=""," ",IF(AM12=AF12,"D",IF(AM12&gt;AF12,"L","W"))))))</f>
        <v> </v>
      </c>
      <c r="AQ12" s="82" t="str">
        <f t="shared" si="5"/>
        <v> </v>
      </c>
      <c r="AR12" s="116" t="str">
        <f>IF(AQ12=" "," ",SUM(AQ$6:AQ12))</f>
        <v> </v>
      </c>
    </row>
    <row r="13" ht="12.5" customHeight="1" spans="1:44">
      <c r="A13" s="56"/>
      <c r="B13" s="78"/>
      <c r="C13" s="79">
        <v>8</v>
      </c>
      <c r="D13" s="35" t="str">
        <f>IF(Scores!$M$10="Y",Scores!$M$4,"")</f>
        <v/>
      </c>
      <c r="E13" s="80">
        <v>4</v>
      </c>
      <c r="F13" s="81" t="str">
        <f t="shared" si="6"/>
        <v> </v>
      </c>
      <c r="G13" s="82" t="str">
        <f>IF(D13=""," ",IF(D13="N","L",IF(D13="disq","L",IF(Y13=""," ",IF(D13=Y13,"D",IF(D13&gt;Y13,"L","W"))))))</f>
        <v> </v>
      </c>
      <c r="H13" s="82" t="str">
        <f t="shared" si="0"/>
        <v> </v>
      </c>
      <c r="I13" s="116" t="str">
        <f>IF(H13=" "," ",SUM(H$6:H13))</f>
        <v> </v>
      </c>
      <c r="J13" s="117"/>
      <c r="K13" s="35" t="str">
        <f>IF(Scores!$M$10="Y",Scores!$M$5,"")</f>
        <v/>
      </c>
      <c r="L13" s="80">
        <v>5</v>
      </c>
      <c r="M13" s="81" t="str">
        <f t="shared" si="7"/>
        <v> </v>
      </c>
      <c r="N13" s="82" t="str">
        <f>IF(K13=""," ",IF(K13="N","L",IF(K13="disq","L",IF(AF13=""," ",IF(K13=AF13,"D",IF(K13&gt;AF13,"L","W"))))))</f>
        <v> </v>
      </c>
      <c r="O13" s="82" t="str">
        <f t="shared" si="1"/>
        <v> </v>
      </c>
      <c r="P13" s="116" t="str">
        <f>IF(O13=" "," ",SUM(O$6:O13))</f>
        <v> </v>
      </c>
      <c r="Q13" s="132"/>
      <c r="R13" s="35" t="str">
        <f>IF(Scores!$M$10="Y",Scores!$M$6,"")</f>
        <v/>
      </c>
      <c r="S13" s="80">
        <v>6</v>
      </c>
      <c r="T13" s="81" t="str">
        <f t="shared" si="8"/>
        <v> </v>
      </c>
      <c r="U13" s="82" t="str">
        <f>IF(R13=""," ",IF(R13="N","L",IF(R13="disq","L",IF(AM13=""," ",IF(R13=AM13,"D",IF(R13&gt;AM13,"L","W"))))))</f>
        <v> </v>
      </c>
      <c r="V13" s="82" t="str">
        <f t="shared" si="2"/>
        <v> </v>
      </c>
      <c r="W13" s="116" t="str">
        <f>IF(V13=" "," ",SUM(V$6:V13))</f>
        <v> </v>
      </c>
      <c r="X13" s="133"/>
      <c r="Y13" s="148" t="str">
        <f>IF(Scores!$M$10="Y",Scores!$M$7,"")</f>
        <v/>
      </c>
      <c r="Z13" s="80">
        <v>1</v>
      </c>
      <c r="AA13" s="81" t="str">
        <f t="shared" si="9"/>
        <v> </v>
      </c>
      <c r="AB13" s="82" t="str">
        <f>IF(Y13=""," ",IF(Y13="N","L",IF(Y13="disq","L",IF(D13=""," ",IF(Y13=D13,"D",IF(Y13&gt;D13,"L","W"))))))</f>
        <v> </v>
      </c>
      <c r="AC13" s="82" t="str">
        <f t="shared" si="3"/>
        <v> </v>
      </c>
      <c r="AD13" s="116" t="str">
        <f>IF(AC13=" "," ",SUM(AC$6:AC13))</f>
        <v> </v>
      </c>
      <c r="AE13" s="117"/>
      <c r="AF13" s="148" t="str">
        <f>IF(Scores!$M$10="Y",Scores!$M$8,"")</f>
        <v/>
      </c>
      <c r="AG13" s="80">
        <v>2</v>
      </c>
      <c r="AH13" s="81" t="str">
        <f t="shared" si="10"/>
        <v> </v>
      </c>
      <c r="AI13" s="82" t="str">
        <f>IF(AF13=""," ",IF(AF13="N","L",IF(AF13="disq","L",IF(K13=""," ",IF(AF13=K13,"D",IF(AF13&gt;K13,"L","W"))))))</f>
        <v> </v>
      </c>
      <c r="AJ13" s="82" t="str">
        <f t="shared" si="4"/>
        <v> </v>
      </c>
      <c r="AK13" s="116" t="str">
        <f>IF(AJ13=" "," ",SUM(AJ$6:AJ13))</f>
        <v> </v>
      </c>
      <c r="AL13" s="153"/>
      <c r="AM13" s="148" t="str">
        <f>IF(Scores!$M$10="Y",Scores!$M$9,"")</f>
        <v/>
      </c>
      <c r="AN13" s="80">
        <v>3</v>
      </c>
      <c r="AO13" s="81" t="str">
        <f t="shared" si="11"/>
        <v> </v>
      </c>
      <c r="AP13" s="82" t="str">
        <f>IF(AM13=""," ",IF(AM13="N","L",IF(AM13="disq","L",IF(R13=""," ",IF(AM13=R13,"D",IF(AM13&gt;R13,"L","W"))))))</f>
        <v> </v>
      </c>
      <c r="AQ13" s="82" t="str">
        <f t="shared" si="5"/>
        <v> </v>
      </c>
      <c r="AR13" s="116" t="str">
        <f>IF(AQ13=" "," ",SUM(AQ$6:AQ13))</f>
        <v> </v>
      </c>
    </row>
    <row r="14" ht="12.5" customHeight="1" spans="1:44">
      <c r="A14" s="56"/>
      <c r="B14" s="78"/>
      <c r="C14" s="79">
        <v>9</v>
      </c>
      <c r="D14" s="35" t="str">
        <f>IF(Scores!$N$10="Y",Scores!$N$4,"")</f>
        <v/>
      </c>
      <c r="E14" s="80">
        <v>5</v>
      </c>
      <c r="F14" s="81" t="str">
        <f t="shared" si="6"/>
        <v> </v>
      </c>
      <c r="G14" s="82" t="str">
        <f>IF(D14=""," ",IF(D14="N","L",IF(D14="disq","L",IF(AF14=""," ",IF(D14=AF14,"D",IF(D14&gt;AF14,"L","W"))))))</f>
        <v> </v>
      </c>
      <c r="H14" s="82" t="str">
        <f t="shared" si="0"/>
        <v> </v>
      </c>
      <c r="I14" s="116" t="str">
        <f>IF(H14=" "," ",SUM(H$6:H14))</f>
        <v> </v>
      </c>
      <c r="J14" s="117"/>
      <c r="K14" s="35" t="str">
        <f>IF(Scores!$N$10="Y",Scores!$N$5,"")</f>
        <v/>
      </c>
      <c r="L14" s="80">
        <v>6</v>
      </c>
      <c r="M14" s="81" t="str">
        <f t="shared" si="7"/>
        <v> </v>
      </c>
      <c r="N14" s="82" t="str">
        <f>IF(K14=""," ",IF(K14="N","L",IF(K14="disq","L",IF(AM14=""," ",IF(K14=AM14,"D",IF(K14&gt;AM14,"L","W"))))))</f>
        <v> </v>
      </c>
      <c r="O14" s="82" t="str">
        <f t="shared" si="1"/>
        <v> </v>
      </c>
      <c r="P14" s="116" t="str">
        <f>IF(O14=" "," ",SUM(O$6:O14))</f>
        <v> </v>
      </c>
      <c r="Q14" s="132"/>
      <c r="R14" s="35" t="str">
        <f>IF(Scores!$N$10="Y",Scores!$N$6,"")</f>
        <v/>
      </c>
      <c r="S14" s="80">
        <v>4</v>
      </c>
      <c r="T14" s="81" t="str">
        <f t="shared" si="8"/>
        <v> </v>
      </c>
      <c r="U14" s="82" t="str">
        <f>IF(R14=""," ",IF(R14="N","L",IF(R14="disq","L",IF(Y14=""," ",IF(R14=Y14,"D",IF(R14&gt;Y14,"L","W"))))))</f>
        <v> </v>
      </c>
      <c r="V14" s="82" t="str">
        <f t="shared" si="2"/>
        <v> </v>
      </c>
      <c r="W14" s="116" t="str">
        <f>IF(V14=" "," ",SUM(V$6:V14))</f>
        <v> </v>
      </c>
      <c r="X14" s="133"/>
      <c r="Y14" s="148" t="str">
        <f>IF(Scores!$N$10="Y",Scores!$N$7,"")</f>
        <v/>
      </c>
      <c r="Z14" s="80">
        <v>3</v>
      </c>
      <c r="AA14" s="81" t="str">
        <f t="shared" si="9"/>
        <v> </v>
      </c>
      <c r="AB14" s="82" t="str">
        <f>IF(Y14=""," ",IF(Y14="N","L",IF(Y14="risq","L",IF(R14=""," ",IF(Y14=R14,"D",IF(Y14&gt;R14,"L","W"))))))</f>
        <v> </v>
      </c>
      <c r="AC14" s="82" t="str">
        <f t="shared" si="3"/>
        <v> </v>
      </c>
      <c r="AD14" s="116" t="str">
        <f>IF(AC14=" "," ",SUM(AC$6:AC14))</f>
        <v> </v>
      </c>
      <c r="AE14" s="117"/>
      <c r="AF14" s="148" t="str">
        <f>IF(Scores!$N$10="Y",Scores!$N$8,"")</f>
        <v/>
      </c>
      <c r="AG14" s="80">
        <v>1</v>
      </c>
      <c r="AH14" s="81" t="str">
        <f t="shared" si="10"/>
        <v> </v>
      </c>
      <c r="AI14" s="82" t="str">
        <f>IF(AF14=""," ",IF(AF14="N","L",IF(AF14="disq","L",IF(D14=""," ",IF(AF14=D14,"D",IF(AF14&gt;D14,"L","W"))))))</f>
        <v> </v>
      </c>
      <c r="AJ14" s="82" t="str">
        <f t="shared" si="4"/>
        <v> </v>
      </c>
      <c r="AK14" s="116" t="str">
        <f>IF(AJ14=" "," ",SUM(AJ$6:AJ14))</f>
        <v> </v>
      </c>
      <c r="AL14" s="153"/>
      <c r="AM14" s="148" t="str">
        <f>IF(Scores!$N$10="Y",Scores!$N$9,"")</f>
        <v/>
      </c>
      <c r="AN14" s="80">
        <v>2</v>
      </c>
      <c r="AO14" s="81" t="str">
        <f t="shared" si="11"/>
        <v> </v>
      </c>
      <c r="AP14" s="82" t="str">
        <f>IF(AM14=""," ",IF(AM14="N","L",IF(AM14="disq","L",IF(K14=""," ",IF(AM14=K14,"D",IF(AM14&gt;K14,"L","W"))))))</f>
        <v> </v>
      </c>
      <c r="AQ14" s="82" t="str">
        <f t="shared" si="5"/>
        <v> </v>
      </c>
      <c r="AR14" s="116" t="str">
        <f>IF(AQ14=" "," ",SUM(AQ$6:AQ14))</f>
        <v> </v>
      </c>
    </row>
    <row r="15" ht="12.5" customHeight="1" spans="1:44">
      <c r="A15" s="83"/>
      <c r="B15" s="78"/>
      <c r="C15" s="79">
        <v>10</v>
      </c>
      <c r="D15" s="35" t="str">
        <f>IF(Scores!$O$10="Y",Scores!$O$4,"")</f>
        <v/>
      </c>
      <c r="E15" s="80">
        <v>6</v>
      </c>
      <c r="F15" s="81" t="str">
        <f t="shared" si="6"/>
        <v> </v>
      </c>
      <c r="G15" s="82" t="str">
        <f>IF(D15=""," ",IF(D15="N","L",IF(D15="disq","L",IF(AM15=""," ",IF(D15=AM15,"D",IF(D15&gt;AM15,"L","W"))))))</f>
        <v> </v>
      </c>
      <c r="H15" s="82" t="str">
        <f t="shared" si="0"/>
        <v> </v>
      </c>
      <c r="I15" s="116" t="str">
        <f>IF(H15=" "," ",SUM(H$6:H15))</f>
        <v> </v>
      </c>
      <c r="J15" s="117"/>
      <c r="K15" s="35" t="str">
        <f>IF(Scores!$O$10="Y",Scores!$O$5,"")</f>
        <v/>
      </c>
      <c r="L15" s="80">
        <v>3</v>
      </c>
      <c r="M15" s="81" t="str">
        <f t="shared" si="7"/>
        <v> </v>
      </c>
      <c r="N15" s="82" t="str">
        <f>IF(K15=""," ",IF(K15="N","L",IF(K15="disq","L",IF(R15=""," ",IF(K15=R15,"D",IF(K15&gt;R15,"L","W"))))))</f>
        <v> </v>
      </c>
      <c r="O15" s="82" t="str">
        <f t="shared" si="1"/>
        <v> </v>
      </c>
      <c r="P15" s="116" t="str">
        <f>IF(O15=" "," ",SUM(O$6:O15))</f>
        <v> </v>
      </c>
      <c r="Q15" s="132"/>
      <c r="R15" s="35" t="str">
        <f>IF(Scores!$O$10="Y",Scores!$O$6,"")</f>
        <v/>
      </c>
      <c r="S15" s="80">
        <v>2</v>
      </c>
      <c r="T15" s="81" t="str">
        <f t="shared" si="8"/>
        <v> </v>
      </c>
      <c r="U15" s="82" t="str">
        <f>IF(R15=""," ",IF(R15="N","L",IF(R15="Disq","L",IF(K15=""," ",IF(R15=K15,"D",IF(R15&gt;K15,"L","W"))))))</f>
        <v> </v>
      </c>
      <c r="V15" s="82" t="str">
        <f t="shared" si="2"/>
        <v> </v>
      </c>
      <c r="W15" s="116" t="str">
        <f>IF(V15=" "," ",SUM(V$6:V15))</f>
        <v> </v>
      </c>
      <c r="X15" s="133"/>
      <c r="Y15" s="148" t="str">
        <f>IF(Scores!$O$10="Y",Scores!$O$7,"")</f>
        <v/>
      </c>
      <c r="Z15" s="80">
        <v>5</v>
      </c>
      <c r="AA15" s="81" t="str">
        <f t="shared" si="9"/>
        <v> </v>
      </c>
      <c r="AB15" s="82" t="str">
        <f>IF(Y15=""," ",IF(Y15="N","L",IF(Y15="disq","L",IF(AF15=""," ",IF(Y15=AF15,"D",IF(Y15&gt;AF15,"L","W"))))))</f>
        <v> </v>
      </c>
      <c r="AC15" s="82" t="str">
        <f t="shared" si="3"/>
        <v> </v>
      </c>
      <c r="AD15" s="116" t="str">
        <f>IF(AC15=" "," ",SUM(AC$6:AC15))</f>
        <v> </v>
      </c>
      <c r="AE15" s="117"/>
      <c r="AF15" s="148" t="str">
        <f>IF(Scores!$O$10="Y",Scores!$O$8,"")</f>
        <v/>
      </c>
      <c r="AG15" s="80">
        <v>4</v>
      </c>
      <c r="AH15" s="81" t="str">
        <f t="shared" si="10"/>
        <v> </v>
      </c>
      <c r="AI15" s="82" t="str">
        <f>IF(AF15=""," ",IF(AF15="N","L",IF(AF15="disq","L",IF(Y15=""," ",IF(AF15=Y15,"D",IF(AF15&gt;Y15,"L","W"))))))</f>
        <v> </v>
      </c>
      <c r="AJ15" s="82" t="str">
        <f t="shared" si="4"/>
        <v> </v>
      </c>
      <c r="AK15" s="116" t="str">
        <f>IF(AJ15=" "," ",SUM(AJ$6:AJ15))</f>
        <v> </v>
      </c>
      <c r="AL15" s="153"/>
      <c r="AM15" s="148" t="str">
        <f>IF(Scores!$O$10="Y",Scores!$O$9,"")</f>
        <v/>
      </c>
      <c r="AN15" s="80">
        <v>1</v>
      </c>
      <c r="AO15" s="81" t="str">
        <f t="shared" si="11"/>
        <v> </v>
      </c>
      <c r="AP15" s="82" t="str">
        <f>IF(AM15=""," ",IF(AM15="N","L",IF(AM15="disq","L",IF(D15=""," ",IF(AM15=D15,"D",IF(AM15&gt;D15,"L","W"))))))</f>
        <v> </v>
      </c>
      <c r="AQ15" s="82" t="str">
        <f t="shared" si="5"/>
        <v> </v>
      </c>
      <c r="AR15" s="116" t="str">
        <f>IF(AQ15=" "," ",SUM(AQ$6:AQ15))</f>
        <v> </v>
      </c>
    </row>
    <row r="16" ht="21" customHeight="1" spans="1:44">
      <c r="A16" s="84"/>
      <c r="B16" s="85"/>
      <c r="C16" s="86"/>
      <c r="D16" s="87" t="s">
        <v>12</v>
      </c>
      <c r="E16" s="88" t="s">
        <v>13</v>
      </c>
      <c r="F16" s="89"/>
      <c r="G16" s="90" t="s">
        <v>14</v>
      </c>
      <c r="H16" s="91"/>
      <c r="I16" s="118"/>
      <c r="J16" s="119"/>
      <c r="K16" s="87" t="s">
        <v>12</v>
      </c>
      <c r="L16" s="88" t="s">
        <v>13</v>
      </c>
      <c r="M16" s="89"/>
      <c r="N16" s="90" t="s">
        <v>14</v>
      </c>
      <c r="O16" s="91"/>
      <c r="P16" s="118"/>
      <c r="Q16" s="134"/>
      <c r="R16" s="87" t="s">
        <v>12</v>
      </c>
      <c r="S16" s="88" t="s">
        <v>13</v>
      </c>
      <c r="T16" s="89"/>
      <c r="U16" s="90" t="s">
        <v>14</v>
      </c>
      <c r="V16" s="91"/>
      <c r="W16" s="118"/>
      <c r="X16" s="135"/>
      <c r="Y16" s="87" t="s">
        <v>12</v>
      </c>
      <c r="Z16" s="88" t="s">
        <v>13</v>
      </c>
      <c r="AA16" s="89"/>
      <c r="AB16" s="90" t="s">
        <v>14</v>
      </c>
      <c r="AC16" s="91"/>
      <c r="AD16" s="118"/>
      <c r="AE16" s="119"/>
      <c r="AF16" s="87" t="s">
        <v>12</v>
      </c>
      <c r="AG16" s="88" t="s">
        <v>13</v>
      </c>
      <c r="AH16" s="89"/>
      <c r="AI16" s="90" t="s">
        <v>14</v>
      </c>
      <c r="AJ16" s="91"/>
      <c r="AK16" s="118"/>
      <c r="AL16" s="154"/>
      <c r="AM16" s="87" t="s">
        <v>12</v>
      </c>
      <c r="AN16" s="88" t="s">
        <v>13</v>
      </c>
      <c r="AO16" s="89"/>
      <c r="AP16" s="90" t="s">
        <v>14</v>
      </c>
      <c r="AQ16" s="91"/>
      <c r="AR16" s="118"/>
    </row>
    <row r="17" ht="20.25" customHeight="1" spans="1:44">
      <c r="A17" s="84"/>
      <c r="B17" s="92"/>
      <c r="C17" s="93"/>
      <c r="D17" s="94">
        <f>RANK(G17,$C19:$D$19,0)</f>
        <v>1</v>
      </c>
      <c r="E17" s="95" t="e">
        <f>(AVERAGE(SMALL(D10:D15,{1,2,3,4,5})))</f>
        <v>#NUM!</v>
      </c>
      <c r="F17" s="96"/>
      <c r="G17" s="97">
        <f>MAX(I6:I15)-MAX(F6:F15)/10000</f>
        <v>0</v>
      </c>
      <c r="H17" s="98"/>
      <c r="I17" s="120"/>
      <c r="J17" s="121"/>
      <c r="K17" s="94">
        <f>RANK(N17,$C19:$D$19,0)</f>
        <v>1</v>
      </c>
      <c r="L17" s="95" t="e">
        <f>(AVERAGE(SMALL(K10:K15,{1,2,3,4,5})))</f>
        <v>#NUM!</v>
      </c>
      <c r="M17" s="96"/>
      <c r="N17" s="97">
        <f>MAX(P6:P15)-MAX(M6:M15)/10000</f>
        <v>0</v>
      </c>
      <c r="O17" s="98"/>
      <c r="P17" s="120"/>
      <c r="Q17" s="136"/>
      <c r="R17" s="94">
        <f>RANK(U17,$E19:$H$19,0)</f>
        <v>1</v>
      </c>
      <c r="S17" s="95" t="e">
        <f>(AVERAGE(SMALL(R10:R15,{1,2,3,4,5})))</f>
        <v>#NUM!</v>
      </c>
      <c r="T17" s="96"/>
      <c r="U17" s="97">
        <f>MAX(W6:W15)-MAX(T6:T15)/10000</f>
        <v>0</v>
      </c>
      <c r="V17" s="98"/>
      <c r="W17" s="120"/>
      <c r="X17" s="137"/>
      <c r="Y17" s="94">
        <f>RANK(AB17,$E19:$H$19,0)</f>
        <v>1</v>
      </c>
      <c r="Z17" s="95" t="e">
        <f>(AVERAGE(SMALL(Y10:Y15,{1,2,3,4,5})))</f>
        <v>#NUM!</v>
      </c>
      <c r="AA17" s="96"/>
      <c r="AB17" s="97">
        <f>MAX(AD6:AD15)-MAX(AA6:AA15)/10000</f>
        <v>0</v>
      </c>
      <c r="AC17" s="98"/>
      <c r="AD17" s="120"/>
      <c r="AE17" s="121"/>
      <c r="AF17" s="94">
        <f>RANK(AI17,$E19:$H$19,0)</f>
        <v>1</v>
      </c>
      <c r="AG17" s="95" t="e">
        <f>(AVERAGE(SMALL(AF10:AF15,{1,2,3,4,5})))</f>
        <v>#NUM!</v>
      </c>
      <c r="AH17" s="96"/>
      <c r="AI17" s="97">
        <f>MAX(AK6:AK15)-MAX(AH6:AH15)/10000</f>
        <v>0</v>
      </c>
      <c r="AJ17" s="98"/>
      <c r="AK17" s="120"/>
      <c r="AL17" s="155"/>
      <c r="AM17" s="94">
        <f>RANK(AP17,$E19:$H$19,0)</f>
        <v>1</v>
      </c>
      <c r="AN17" s="95" t="e">
        <f>(AVERAGE(SMALL(AM10:AM15,{1,2,3,4,5})))</f>
        <v>#NUM!</v>
      </c>
      <c r="AO17" s="96"/>
      <c r="AP17" s="97">
        <f>MAX(AR6:AR15)-MAX(AO6:AO15)/10000</f>
        <v>0</v>
      </c>
      <c r="AQ17" s="98"/>
      <c r="AR17" s="120"/>
    </row>
    <row r="18" ht="7.5" customHeight="1" spans="1:44">
      <c r="A18" s="84"/>
      <c r="B18" s="99"/>
      <c r="C18" s="100"/>
      <c r="D18" s="101"/>
      <c r="E18" s="102"/>
      <c r="F18" s="103"/>
      <c r="G18" s="104"/>
      <c r="H18" s="105"/>
      <c r="I18" s="122"/>
      <c r="J18" s="123"/>
      <c r="K18" s="101"/>
      <c r="L18" s="102"/>
      <c r="M18" s="103"/>
      <c r="N18" s="104"/>
      <c r="O18" s="105"/>
      <c r="P18" s="122"/>
      <c r="Q18" s="123"/>
      <c r="R18" s="101"/>
      <c r="S18" s="102"/>
      <c r="T18" s="103"/>
      <c r="U18" s="104"/>
      <c r="V18" s="105"/>
      <c r="W18" s="122"/>
      <c r="X18" s="138"/>
      <c r="Y18" s="101"/>
      <c r="Z18" s="102"/>
      <c r="AA18" s="103"/>
      <c r="AB18" s="104"/>
      <c r="AC18" s="105"/>
      <c r="AD18" s="122"/>
      <c r="AE18" s="123"/>
      <c r="AF18" s="101"/>
      <c r="AG18" s="102"/>
      <c r="AH18" s="103"/>
      <c r="AI18" s="104"/>
      <c r="AJ18" s="105"/>
      <c r="AK18" s="122"/>
      <c r="AL18" s="156"/>
      <c r="AM18" s="101"/>
      <c r="AN18" s="102"/>
      <c r="AO18" s="103"/>
      <c r="AP18" s="104"/>
      <c r="AQ18" s="105"/>
      <c r="AR18" s="122"/>
    </row>
    <row r="19" s="48" customFormat="1" ht="56.25" hidden="1" customHeight="1" spans="1:43">
      <c r="A19" s="106"/>
      <c r="B19" s="106"/>
      <c r="C19" s="106">
        <f>IF(E4="BOGEY",-1,G17)</f>
        <v>0</v>
      </c>
      <c r="D19" s="106">
        <f>IF(L4="BOGEY",-1,N17)</f>
        <v>0</v>
      </c>
      <c r="E19" s="106">
        <f>IF(S4="BOGEY",-1,U17)</f>
        <v>0</v>
      </c>
      <c r="F19" s="106">
        <f>IF(Z4="BOGEY",-1,AB17)</f>
        <v>0</v>
      </c>
      <c r="G19" s="106">
        <f>IF(AG4="BOGEY",-1,AI17)</f>
        <v>0</v>
      </c>
      <c r="H19" s="106">
        <f>IF(AN4="BOGEY",-1,AP17)</f>
        <v>-1</v>
      </c>
      <c r="M19" s="106"/>
      <c r="N19" s="106"/>
      <c r="O19" s="106"/>
      <c r="Q19" s="106"/>
      <c r="R19" s="106"/>
      <c r="S19" s="106"/>
      <c r="T19" s="106"/>
      <c r="U19" s="106"/>
      <c r="V19" s="106"/>
      <c r="X19" s="139"/>
      <c r="Y19" s="106"/>
      <c r="Z19" s="106"/>
      <c r="AA19" s="106"/>
      <c r="AB19" s="106"/>
      <c r="AC19" s="106"/>
      <c r="AE19" s="106"/>
      <c r="AF19" s="106"/>
      <c r="AH19" s="106"/>
      <c r="AM19" s="106"/>
      <c r="AN19" s="106"/>
      <c r="AO19" s="106"/>
      <c r="AP19" s="106"/>
      <c r="AQ19" s="106"/>
    </row>
    <row r="20" ht="15" customHeight="1" spans="1:1">
      <c r="A20" s="56"/>
    </row>
    <row r="21" ht="18" customHeight="1" spans="1:44">
      <c r="A21" s="56"/>
      <c r="B21" s="57" t="str">
        <f>Scores!B14</f>
        <v>CSSC TSA Summer 2021    ISRR Div  </v>
      </c>
      <c r="C21" s="58"/>
      <c r="D21" s="58"/>
      <c r="E21" s="58"/>
      <c r="F21" s="58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58"/>
      <c r="U21" s="58"/>
      <c r="V21" s="58"/>
      <c r="W21" s="58"/>
      <c r="X21" s="125"/>
      <c r="Y21" s="58"/>
      <c r="Z21" s="58"/>
      <c r="AA21" s="58"/>
      <c r="AB21" s="58"/>
      <c r="AC21" s="58"/>
      <c r="AD21" s="58"/>
      <c r="AE21" s="58"/>
      <c r="AF21" s="58"/>
      <c r="AG21" s="150"/>
      <c r="AH21" s="58"/>
      <c r="AI21" s="150"/>
      <c r="AJ21" s="150"/>
      <c r="AK21" s="58"/>
      <c r="AL21" s="150"/>
      <c r="AM21" s="58"/>
      <c r="AN21" s="58"/>
      <c r="AO21" s="58"/>
      <c r="AP21" s="58"/>
      <c r="AQ21" s="58"/>
      <c r="AR21" s="157"/>
    </row>
    <row r="22" ht="13.5" spans="1:44">
      <c r="A22" s="56"/>
      <c r="B22" s="59" t="s">
        <v>0</v>
      </c>
      <c r="C22" s="60"/>
      <c r="D22" s="61">
        <f>Scores!$B$16</f>
        <v>0</v>
      </c>
      <c r="E22" s="62"/>
      <c r="F22" s="63"/>
      <c r="G22" s="62" t="s">
        <v>1</v>
      </c>
      <c r="H22" s="64">
        <f>Scores!$E$16</f>
        <v>0</v>
      </c>
      <c r="I22" s="110"/>
      <c r="J22" s="111"/>
      <c r="K22" s="61">
        <f>Scores!$B$17</f>
        <v>0</v>
      </c>
      <c r="L22" s="62"/>
      <c r="M22" s="63"/>
      <c r="N22" s="62" t="s">
        <v>1</v>
      </c>
      <c r="O22" s="64">
        <f>Scores!$E$17</f>
        <v>0</v>
      </c>
      <c r="P22" s="110"/>
      <c r="Q22" s="111"/>
      <c r="R22" s="61">
        <f>Scores!$B$18</f>
        <v>0</v>
      </c>
      <c r="S22" s="62"/>
      <c r="T22" s="63"/>
      <c r="U22" s="62" t="s">
        <v>1</v>
      </c>
      <c r="V22" s="64">
        <f>Scores!$E$18</f>
        <v>0</v>
      </c>
      <c r="W22" s="110"/>
      <c r="X22" s="127"/>
      <c r="Y22" s="61">
        <f>Scores!$B$19</f>
        <v>0</v>
      </c>
      <c r="Z22" s="147"/>
      <c r="AA22" s="63"/>
      <c r="AB22" s="62" t="s">
        <v>1</v>
      </c>
      <c r="AC22" s="64">
        <f>Scores!$E$19</f>
        <v>0</v>
      </c>
      <c r="AD22" s="110"/>
      <c r="AE22" s="149"/>
      <c r="AF22" s="61">
        <f>Scores!$B$20</f>
        <v>0</v>
      </c>
      <c r="AG22" s="147"/>
      <c r="AH22" s="63"/>
      <c r="AI22" s="62" t="s">
        <v>1</v>
      </c>
      <c r="AJ22" s="64">
        <f>Scores!$E$20</f>
        <v>0</v>
      </c>
      <c r="AK22" s="110"/>
      <c r="AL22" s="111"/>
      <c r="AM22" s="61">
        <f>Scores!$B$21</f>
        <v>0</v>
      </c>
      <c r="AN22" s="62"/>
      <c r="AO22" s="63"/>
      <c r="AP22" s="62" t="s">
        <v>1</v>
      </c>
      <c r="AQ22" s="64">
        <f>Scores!$E$21</f>
        <v>0</v>
      </c>
      <c r="AR22" s="110"/>
    </row>
    <row r="23" s="46" customFormat="1" ht="21" customHeight="1" spans="1:44">
      <c r="A23" s="65"/>
      <c r="B23" s="66" t="s">
        <v>2</v>
      </c>
      <c r="C23" s="67"/>
      <c r="D23" s="68">
        <v>1</v>
      </c>
      <c r="E23" s="107">
        <f>Scores!C16</f>
        <v>0</v>
      </c>
      <c r="F23" s="108"/>
      <c r="G23" s="108"/>
      <c r="H23" s="108"/>
      <c r="I23" s="112">
        <f>Scores!D16</f>
        <v>0</v>
      </c>
      <c r="J23" s="113"/>
      <c r="K23" s="68">
        <v>2</v>
      </c>
      <c r="L23" s="107">
        <f>Scores!C17</f>
        <v>0</v>
      </c>
      <c r="M23" s="108"/>
      <c r="N23" s="108"/>
      <c r="O23" s="108"/>
      <c r="P23" s="112">
        <f>Scores!D17</f>
        <v>0</v>
      </c>
      <c r="Q23" s="113"/>
      <c r="R23" s="68">
        <v>3</v>
      </c>
      <c r="S23" s="107">
        <f>Scores!C18</f>
        <v>0</v>
      </c>
      <c r="T23" s="108"/>
      <c r="U23" s="108"/>
      <c r="V23" s="108"/>
      <c r="W23" s="112">
        <f>Scores!D18</f>
        <v>0</v>
      </c>
      <c r="X23" s="140"/>
      <c r="Y23" s="68">
        <v>4</v>
      </c>
      <c r="Z23" s="107">
        <f>Scores!C19</f>
        <v>0</v>
      </c>
      <c r="AA23" s="108"/>
      <c r="AB23" s="108"/>
      <c r="AC23" s="108"/>
      <c r="AD23" s="112">
        <f>Scores!D19</f>
        <v>0</v>
      </c>
      <c r="AE23" s="149"/>
      <c r="AF23" s="68">
        <v>5</v>
      </c>
      <c r="AG23" s="107">
        <f>Scores!C20</f>
        <v>0</v>
      </c>
      <c r="AH23" s="108"/>
      <c r="AI23" s="108"/>
      <c r="AJ23" s="108"/>
      <c r="AK23" s="112">
        <f>Scores!D20</f>
        <v>0</v>
      </c>
      <c r="AL23" s="151"/>
      <c r="AM23" s="68">
        <v>6</v>
      </c>
      <c r="AN23" s="107" t="str">
        <f>Scores!C21</f>
        <v>bogey</v>
      </c>
      <c r="AO23" s="108"/>
      <c r="AP23" s="108"/>
      <c r="AQ23" s="108"/>
      <c r="AR23" s="112">
        <f>Scores!D21</f>
        <v>0</v>
      </c>
    </row>
    <row r="24" ht="42.75" customHeight="1" spans="1:57">
      <c r="A24" s="56"/>
      <c r="B24" s="72" t="s">
        <v>3</v>
      </c>
      <c r="C24" s="73" t="s">
        <v>4</v>
      </c>
      <c r="D24" s="74" t="s">
        <v>5</v>
      </c>
      <c r="E24" s="75" t="s">
        <v>6</v>
      </c>
      <c r="F24" s="76" t="s">
        <v>7</v>
      </c>
      <c r="G24" s="76" t="s">
        <v>8</v>
      </c>
      <c r="H24" s="77" t="s">
        <v>9</v>
      </c>
      <c r="I24" s="114" t="s">
        <v>10</v>
      </c>
      <c r="J24" s="115"/>
      <c r="K24" s="74" t="s">
        <v>5</v>
      </c>
      <c r="L24" s="75" t="s">
        <v>6</v>
      </c>
      <c r="M24" s="76" t="s">
        <v>7</v>
      </c>
      <c r="N24" s="76" t="s">
        <v>11</v>
      </c>
      <c r="O24" s="77" t="s">
        <v>9</v>
      </c>
      <c r="P24" s="114" t="s">
        <v>10</v>
      </c>
      <c r="Q24" s="115"/>
      <c r="R24" s="74" t="s">
        <v>5</v>
      </c>
      <c r="S24" s="75" t="s">
        <v>6</v>
      </c>
      <c r="T24" s="76" t="s">
        <v>7</v>
      </c>
      <c r="U24" s="76" t="s">
        <v>11</v>
      </c>
      <c r="V24" s="77" t="s">
        <v>9</v>
      </c>
      <c r="W24" s="114" t="s">
        <v>10</v>
      </c>
      <c r="X24" s="141"/>
      <c r="Y24" s="74" t="s">
        <v>5</v>
      </c>
      <c r="Z24" s="75" t="s">
        <v>6</v>
      </c>
      <c r="AA24" s="76" t="s">
        <v>7</v>
      </c>
      <c r="AB24" s="76" t="s">
        <v>11</v>
      </c>
      <c r="AC24" s="77" t="s">
        <v>9</v>
      </c>
      <c r="AD24" s="114" t="s">
        <v>10</v>
      </c>
      <c r="AE24" s="149"/>
      <c r="AF24" s="74" t="s">
        <v>5</v>
      </c>
      <c r="AG24" s="75" t="s">
        <v>6</v>
      </c>
      <c r="AH24" s="76" t="s">
        <v>7</v>
      </c>
      <c r="AI24" s="76" t="s">
        <v>11</v>
      </c>
      <c r="AJ24" s="77" t="s">
        <v>9</v>
      </c>
      <c r="AK24" s="114" t="s">
        <v>10</v>
      </c>
      <c r="AL24" s="152"/>
      <c r="AM24" s="74" t="s">
        <v>5</v>
      </c>
      <c r="AN24" s="75" t="s">
        <v>6</v>
      </c>
      <c r="AO24" s="76" t="s">
        <v>7</v>
      </c>
      <c r="AP24" s="76" t="s">
        <v>11</v>
      </c>
      <c r="AQ24" s="77" t="s">
        <v>9</v>
      </c>
      <c r="AR24" s="114" t="s">
        <v>10</v>
      </c>
      <c r="AT24" s="44"/>
      <c r="AU24" s="44"/>
      <c r="AV24" s="44"/>
      <c r="AW24" s="44"/>
      <c r="AX24" s="44"/>
      <c r="AY24" s="44"/>
      <c r="AZ24" s="44"/>
      <c r="BA24" s="44"/>
      <c r="BB24" s="44"/>
      <c r="BC24" s="44"/>
      <c r="BD24" s="44"/>
      <c r="BE24" s="44"/>
    </row>
    <row r="25" ht="12.5" customHeight="1" spans="1:57">
      <c r="A25" s="56"/>
      <c r="B25" s="78"/>
      <c r="C25" s="79">
        <v>1</v>
      </c>
      <c r="D25" s="35" t="str">
        <f>IF(Scores!$F$22="Y",Scores!$F16,"")</f>
        <v/>
      </c>
      <c r="E25" s="80">
        <v>2</v>
      </c>
      <c r="F25" s="81" t="str">
        <f>IF(D25=""," ",IF(D25="N",100,IF(D25="disq",100,D25)))</f>
        <v> </v>
      </c>
      <c r="G25" s="82" t="str">
        <f>IF(D25=""," ",IF(D25="N","L",IF(D25="disq","L",IF(K25=""," ",IF(D25=K25,"D",IF(D25&gt;K25,"L","W"))))))</f>
        <v> </v>
      </c>
      <c r="H25" s="82" t="str">
        <f t="shared" ref="H25:H34" si="12">IF(G25=" "," ",IF(G25="D",1,IF(G25="W",2,0)))</f>
        <v> </v>
      </c>
      <c r="I25" s="116" t="str">
        <f>IF(D25=""," ",H25)</f>
        <v> </v>
      </c>
      <c r="J25" s="117"/>
      <c r="K25" s="35" t="str">
        <f>IF(Scores!$F$22="Y",Scores!$F17,"")</f>
        <v/>
      </c>
      <c r="L25" s="80">
        <v>1</v>
      </c>
      <c r="M25" s="81" t="str">
        <f>IF(K25=""," ",IF(K25="N",100,IF(K25="disq",100,K25)))</f>
        <v> </v>
      </c>
      <c r="N25" s="82" t="str">
        <f>IF(K25=""," ",IF(K25="N","L",IF(K25="disq","L",IF(D25=""," ",IF(K25=D25,"D",IF(K25&gt;D25,"L","W"))))))</f>
        <v> </v>
      </c>
      <c r="O25" s="82" t="str">
        <f t="shared" ref="O25:O34" si="13">IF(N25=" "," ",IF(N25="D",1,IF(N25="W",2,0)))</f>
        <v> </v>
      </c>
      <c r="P25" s="116" t="str">
        <f>IF(K25=""," ",O25)</f>
        <v> </v>
      </c>
      <c r="Q25" s="117"/>
      <c r="R25" s="35" t="str">
        <f>IF(Scores!$F$22="Y",Scores!$F$18,"")</f>
        <v/>
      </c>
      <c r="S25" s="80">
        <v>5</v>
      </c>
      <c r="T25" s="81" t="str">
        <f>IF(R25=""," ",IF(R25="N",100,IF(R25="disq",100,R25)))</f>
        <v> </v>
      </c>
      <c r="U25" s="82" t="str">
        <f>IF(R25=""," ",IF(R25="N","L",IF(R25="disq","L",IF(AF25=""," ",IF(R25=AF25,"D",IF(R25&gt;AF25,"L","W"))))))</f>
        <v> </v>
      </c>
      <c r="V25" s="82" t="str">
        <f t="shared" ref="V25:V34" si="14">IF(U25=" "," ",IF(U25="D",1,IF(U25="W",2,0)))</f>
        <v> </v>
      </c>
      <c r="W25" s="116" t="str">
        <f>IF(R25=""," ",V25)</f>
        <v> </v>
      </c>
      <c r="X25" s="142"/>
      <c r="Y25" s="148" t="str">
        <f>IF(Scores!$F$22="Y",Scores!$F$19,"")</f>
        <v/>
      </c>
      <c r="Z25" s="80">
        <v>6</v>
      </c>
      <c r="AA25" s="81" t="str">
        <f>IF(Y25=""," ",IF(Y25="N",100,IF(Y25="disq",100,Y25)))</f>
        <v> </v>
      </c>
      <c r="AB25" s="82" t="str">
        <f>IF(Y25=""," ",IF(Y25="N","L",IF(Y25="disq","L",IF(AM25=""," ",IF(Y25=AM25,"D",IF(Y25&gt;AM25,"L","W"))))))</f>
        <v> </v>
      </c>
      <c r="AC25" s="82" t="str">
        <f t="shared" ref="AC25:AC34" si="15">IF(AB25=" "," ",IF(AB25="D",1,IF(AB25="W",2,0)))</f>
        <v> </v>
      </c>
      <c r="AD25" s="116" t="str">
        <f>IF(Y25=""," ",AC25)</f>
        <v> </v>
      </c>
      <c r="AE25" s="149"/>
      <c r="AF25" s="148" t="str">
        <f>IF(Scores!$F$22="Y",Scores!$F$20,"")</f>
        <v/>
      </c>
      <c r="AG25" s="80">
        <v>3</v>
      </c>
      <c r="AH25" s="81" t="str">
        <f>IF(AF25=""," ",IF(AF25="N",100,IF(AF25="disq",100,AF25)))</f>
        <v> </v>
      </c>
      <c r="AI25" s="82" t="str">
        <f>IF(AF25=""," ",IF(AF25="N","L",IF(AF25="disq","L",IF(R25=""," ",IF(AF25=R25,"D",IF(AF25&gt;R25,"L","W"))))))</f>
        <v> </v>
      </c>
      <c r="AJ25" s="82" t="str">
        <f t="shared" ref="AJ25:AJ34" si="16">IF(AI25=" "," ",IF(AI25="D",1,IF(AI25="W",2,0)))</f>
        <v> </v>
      </c>
      <c r="AK25" s="116" t="str">
        <f>IF(AF25=""," ",AJ25)</f>
        <v> </v>
      </c>
      <c r="AL25" s="153"/>
      <c r="AM25" s="148" t="str">
        <f>IF(Scores!$F$22="Y",Scores!$F$21,"")</f>
        <v/>
      </c>
      <c r="AN25" s="80">
        <v>4</v>
      </c>
      <c r="AO25" s="81" t="str">
        <f>IF(AM25=""," ",IF(AM25="N",100,IF(AM25="disq",100,AM25)))</f>
        <v> </v>
      </c>
      <c r="AP25" s="82" t="str">
        <f>IF(AM25=""," ",IF(AM25="N","L",IF(AM25="disq","L",IF(Y25=""," ",IF(AM25=Y25,"D",IF(AM25&gt;Y25,"L","W"))))))</f>
        <v> </v>
      </c>
      <c r="AQ25" s="82" t="str">
        <f t="shared" ref="AQ25:AQ34" si="17">IF(AP25=" "," ",IF(AP25="D",1,IF(AP25="W",2,0)))</f>
        <v> </v>
      </c>
      <c r="AR25" s="116" t="str">
        <f>IF(AM25=""," ",AQ25)</f>
        <v> </v>
      </c>
      <c r="AT25" s="44"/>
      <c r="AU25" s="44"/>
      <c r="AV25" s="44"/>
      <c r="AW25" s="44"/>
      <c r="AX25" s="44"/>
      <c r="AY25" s="44"/>
      <c r="AZ25" s="44"/>
      <c r="BA25" s="44"/>
      <c r="BB25" s="44"/>
      <c r="BC25" s="44"/>
      <c r="BD25" s="44"/>
      <c r="BE25" s="44"/>
    </row>
    <row r="26" ht="12.5" customHeight="1" spans="1:57">
      <c r="A26" s="56"/>
      <c r="B26" s="78"/>
      <c r="C26" s="79">
        <v>2</v>
      </c>
      <c r="D26" s="35" t="str">
        <f>IF(Scores!$G$22="Y",Scores!$G$16,"")</f>
        <v/>
      </c>
      <c r="E26" s="80">
        <v>3</v>
      </c>
      <c r="F26" s="81" t="str">
        <f t="shared" ref="F26:F34" si="18">IF(D26=""," ",IF(D26="N",100+F25,IF(D26="disq",100+F25,D26+F25)))</f>
        <v> </v>
      </c>
      <c r="G26" s="82" t="str">
        <f>IF(D26=""," ",IF(D26="N","L",IF(D26="disq","L",IF(R26=""," ",IF(D26=R26,"D",IF(D26&gt;R26,"L","W"))))))</f>
        <v> </v>
      </c>
      <c r="H26" s="82" t="str">
        <f t="shared" si="12"/>
        <v> </v>
      </c>
      <c r="I26" s="116" t="str">
        <f>IF(H26=" "," ",SUM(H$25:H26))</f>
        <v> </v>
      </c>
      <c r="J26" s="117"/>
      <c r="K26" s="35" t="str">
        <f>IF(Scores!$G$22="Y",Scores!$G$17,"")</f>
        <v/>
      </c>
      <c r="L26" s="80">
        <v>4</v>
      </c>
      <c r="M26" s="81" t="str">
        <f t="shared" ref="M26:M34" si="19">IF(K26=""," ",IF(K26="N",100+M25,IF(K26="disq",100+M25,K26+M25)))</f>
        <v> </v>
      </c>
      <c r="N26" s="82" t="str">
        <f>IF(K26=""," ",IF(K26="N","L",IF(K26="disq","L",IF(Y26=""," ",IF(K26=Y26,"D",IF(K26&gt;Y26,"L","W"))))))</f>
        <v> </v>
      </c>
      <c r="O26" s="82" t="str">
        <f t="shared" si="13"/>
        <v> </v>
      </c>
      <c r="P26" s="116" t="str">
        <f>IF(O26=" "," ",SUM(O$25:O26))</f>
        <v> </v>
      </c>
      <c r="Q26" s="117"/>
      <c r="R26" s="35" t="str">
        <f>IF(Scores!$G$22="Y",Scores!$G$18,"")</f>
        <v/>
      </c>
      <c r="S26" s="80">
        <v>1</v>
      </c>
      <c r="T26" s="81" t="str">
        <f t="shared" ref="T26:T34" si="20">IF(R26=""," ",IF(R26="N",100+T25,IF(R26="disq",100+T25,R26+T25)))</f>
        <v> </v>
      </c>
      <c r="U26" s="82" t="str">
        <f>IF(R26=""," ",IF(R26="N","L",IF(R26="disq","L",IF(D26=""," ",IF(R26=D26,"D",IF(R26&gt;D26,"L","W"))))))</f>
        <v> </v>
      </c>
      <c r="V26" s="82" t="str">
        <f t="shared" si="14"/>
        <v> </v>
      </c>
      <c r="W26" s="116" t="str">
        <f>IF(V26=" "," ",SUM(V$25:V26))</f>
        <v> </v>
      </c>
      <c r="X26" s="142"/>
      <c r="Y26" s="148" t="str">
        <f>IF(Scores!$G$22="Y",Scores!$G$19,"")</f>
        <v/>
      </c>
      <c r="Z26" s="80">
        <v>2</v>
      </c>
      <c r="AA26" s="81" t="str">
        <f t="shared" ref="AA26:AA34" si="21">IF(Y26=""," ",IF(Y26="N",100+AA25,IF(Y26="disq",100+AA25,Y26+AA25)))</f>
        <v> </v>
      </c>
      <c r="AB26" s="82" t="str">
        <f>IF(Y26=""," ",IF(Y26="N","L",IF(Y26="disq","L",IF(K26=""," ",IF(Y26=K26,"D",IF(Y26&gt;K26,"L","W"))))))</f>
        <v> </v>
      </c>
      <c r="AC26" s="82" t="str">
        <f t="shared" si="15"/>
        <v> </v>
      </c>
      <c r="AD26" s="116" t="str">
        <f>IF(AC26=" "," ",SUM(AC$25:AC26))</f>
        <v> </v>
      </c>
      <c r="AE26" s="149"/>
      <c r="AF26" s="148" t="str">
        <f>IF(Scores!$G$22="Y",Scores!$G$20,"")</f>
        <v/>
      </c>
      <c r="AG26" s="80">
        <v>6</v>
      </c>
      <c r="AH26" s="81" t="str">
        <f t="shared" ref="AH26:AH34" si="22">IF(AF26=""," ",IF(AF26="N",100+AH25,IF(AF26="disq",100+AH25,AF26+AH25)))</f>
        <v> </v>
      </c>
      <c r="AI26" s="82" t="str">
        <f>IF(AF26=""," ",IF(AF26="N","L",IF(AF26="disq","L",IF(AM26=""," ",IF(AF26=AM26,"D",IF(AF26&gt;AM26,"L","W"))))))</f>
        <v> </v>
      </c>
      <c r="AJ26" s="82" t="str">
        <f t="shared" si="16"/>
        <v> </v>
      </c>
      <c r="AK26" s="116" t="str">
        <f>IF(AJ26=" "," ",SUM(AJ$25:AJ26))</f>
        <v> </v>
      </c>
      <c r="AL26" s="153"/>
      <c r="AM26" s="148" t="str">
        <f>IF(Scores!$G$22="Y",Scores!$G$21,"")</f>
        <v/>
      </c>
      <c r="AN26" s="80">
        <v>5</v>
      </c>
      <c r="AO26" s="81" t="str">
        <f t="shared" ref="AO26:AO34" si="23">IF(AM26=""," ",IF(AM26="N",100+AO25,IF(AM26="disq",100+AO25,AM26+AO25)))</f>
        <v> </v>
      </c>
      <c r="AP26" s="82" t="str">
        <f>IF(AM26=""," ",IF(AM26="N","L",IF(AM26="afisq","L",IF(AF26=""," ",IF(AM26=AF26,"D",IF(AM26&gt;AF26,"L","W"))))))</f>
        <v> </v>
      </c>
      <c r="AQ26" s="82" t="str">
        <f t="shared" si="17"/>
        <v> </v>
      </c>
      <c r="AR26" s="116" t="str">
        <f>IF(AQ26=" "," ",SUM(AQ$25:AQ26))</f>
        <v> </v>
      </c>
      <c r="AT26" s="44"/>
      <c r="AU26" s="44"/>
      <c r="AV26" s="44"/>
      <c r="AW26" s="44"/>
      <c r="AX26" s="44"/>
      <c r="AY26" s="44"/>
      <c r="AZ26" s="44"/>
      <c r="BA26" s="44"/>
      <c r="BB26" s="44"/>
      <c r="BC26" s="44"/>
      <c r="BD26" s="44"/>
      <c r="BE26" s="44"/>
    </row>
    <row r="27" ht="12.5" customHeight="1" spans="1:57">
      <c r="A27" s="56"/>
      <c r="B27" s="78"/>
      <c r="C27" s="79">
        <v>3</v>
      </c>
      <c r="D27" s="35" t="str">
        <f>IF(Scores!$H$22="Y",Scores!$H$16,"")</f>
        <v/>
      </c>
      <c r="E27" s="80">
        <v>4</v>
      </c>
      <c r="F27" s="81" t="str">
        <f t="shared" si="18"/>
        <v> </v>
      </c>
      <c r="G27" s="82" t="str">
        <f>IF(D27=""," ",IF(D27="N","L",IF(D27="disq","L",IF(Y27=""," ",IF(D27=Y27,"D",IF(D27&gt;Y27,"L","W"))))))</f>
        <v> </v>
      </c>
      <c r="H27" s="82" t="str">
        <f t="shared" si="12"/>
        <v> </v>
      </c>
      <c r="I27" s="116" t="str">
        <f>IF(H27=" "," ",SUM(H$25:H27))</f>
        <v> </v>
      </c>
      <c r="J27" s="117"/>
      <c r="K27" s="35" t="str">
        <f>IF(Scores!$H$22="Y",Scores!$H$17,"")</f>
        <v/>
      </c>
      <c r="L27" s="80">
        <v>5</v>
      </c>
      <c r="M27" s="81" t="str">
        <f t="shared" si="19"/>
        <v> </v>
      </c>
      <c r="N27" s="82" t="str">
        <f>IF(K27=""," ",IF(K27="N","L",IF(K27="disq","L",IF(AF27=""," ",IF(K27=AF27,"D",IF(K27&gt;AF27,"L","W"))))))</f>
        <v> </v>
      </c>
      <c r="O27" s="82" t="str">
        <f t="shared" si="13"/>
        <v> </v>
      </c>
      <c r="P27" s="116" t="str">
        <f>IF(O27=" "," ",SUM(O$25:O27))</f>
        <v> </v>
      </c>
      <c r="Q27" s="117"/>
      <c r="R27" s="35" t="str">
        <f>IF(Scores!$H$22="Y",Scores!$H$18,"")</f>
        <v/>
      </c>
      <c r="S27" s="80">
        <v>6</v>
      </c>
      <c r="T27" s="81" t="str">
        <f t="shared" si="20"/>
        <v> </v>
      </c>
      <c r="U27" s="82" t="str">
        <f>IF(R27=""," ",IF(R27="N","L",IF(R27="disq","L",IF(AM27=""," ",IF(R27=AM27,"D",IF(R27&gt;AM27,"L","W"))))))</f>
        <v> </v>
      </c>
      <c r="V27" s="82" t="str">
        <f t="shared" si="14"/>
        <v> </v>
      </c>
      <c r="W27" s="116" t="str">
        <f>IF(V27=" "," ",SUM(V$25:V27))</f>
        <v> </v>
      </c>
      <c r="X27" s="142"/>
      <c r="Y27" s="148" t="str">
        <f>IF(Scores!$H$22="Y",Scores!$H$19,"")</f>
        <v/>
      </c>
      <c r="Z27" s="80">
        <v>1</v>
      </c>
      <c r="AA27" s="81" t="str">
        <f t="shared" si="21"/>
        <v> </v>
      </c>
      <c r="AB27" s="82" t="str">
        <f>IF(Y27=""," ",IF(Y27="N","L",IF(Y27="disq","L",IF(D27=""," ",IF(Y27=D27,"D",IF(Y27&gt;D27,"L","W"))))))</f>
        <v> </v>
      </c>
      <c r="AC27" s="82" t="str">
        <f t="shared" si="15"/>
        <v> </v>
      </c>
      <c r="AD27" s="116" t="str">
        <f>IF(AC27=" "," ",SUM(AC$25:AC27))</f>
        <v> </v>
      </c>
      <c r="AE27" s="149"/>
      <c r="AF27" s="148" t="str">
        <f>IF(Scores!$H$22="Y",Scores!$H$20,"")</f>
        <v/>
      </c>
      <c r="AG27" s="80">
        <v>2</v>
      </c>
      <c r="AH27" s="81" t="str">
        <f t="shared" si="22"/>
        <v> </v>
      </c>
      <c r="AI27" s="82" t="str">
        <f>IF(AF27=""," ",IF(AF27="N","L",IF(AF27="disq","L",IF(K27=""," ",IF(AF27=K27,"D",IF(AF27&gt;K27,"L","W"))))))</f>
        <v> </v>
      </c>
      <c r="AJ27" s="82" t="str">
        <f t="shared" si="16"/>
        <v> </v>
      </c>
      <c r="AK27" s="116" t="str">
        <f>IF(AJ27=" "," ",SUM(AJ$25:AJ27))</f>
        <v> </v>
      </c>
      <c r="AL27" s="153"/>
      <c r="AM27" s="148" t="str">
        <f>IF(Scores!$H$22="Y",Scores!$H$21,"")</f>
        <v/>
      </c>
      <c r="AN27" s="80">
        <v>3</v>
      </c>
      <c r="AO27" s="81" t="str">
        <f t="shared" si="23"/>
        <v> </v>
      </c>
      <c r="AP27" s="82" t="str">
        <f>IF(AM27=""," ",IF(AM27="N","L",IF(AM27="disq","L",IF(R27=""," ",IF(AM27=R27,"D",IF(AM27&gt;R27,"L","W"))))))</f>
        <v> </v>
      </c>
      <c r="AQ27" s="82" t="str">
        <f t="shared" si="17"/>
        <v> </v>
      </c>
      <c r="AR27" s="116" t="str">
        <f>IF(AQ27=" "," ",SUM(AQ$25:AQ27))</f>
        <v> </v>
      </c>
      <c r="AT27" s="44"/>
      <c r="AU27" s="44"/>
      <c r="AV27" s="44"/>
      <c r="AW27" s="44"/>
      <c r="AX27" s="44"/>
      <c r="AY27" s="44"/>
      <c r="AZ27" s="44"/>
      <c r="BA27" s="44"/>
      <c r="BB27" s="44"/>
      <c r="BC27" s="44"/>
      <c r="BD27" s="44"/>
      <c r="BE27" s="44"/>
    </row>
    <row r="28" ht="12.5" customHeight="1" spans="1:57">
      <c r="A28" s="56"/>
      <c r="B28" s="78"/>
      <c r="C28" s="79">
        <v>4</v>
      </c>
      <c r="D28" s="35" t="str">
        <f>IF(Scores!$I$22="Y",Scores!$I$16,"")</f>
        <v/>
      </c>
      <c r="E28" s="80">
        <v>5</v>
      </c>
      <c r="F28" s="81" t="str">
        <f t="shared" si="18"/>
        <v> </v>
      </c>
      <c r="G28" s="82" t="str">
        <f>IF(D28=""," ",IF(D28="N","L",IF(D28="disq","L",IF(AF28=""," ",IF(D28=AF28,"D",IF(D28&gt;AF28,"L","W"))))))</f>
        <v> </v>
      </c>
      <c r="H28" s="82" t="str">
        <f t="shared" si="12"/>
        <v> </v>
      </c>
      <c r="I28" s="116" t="str">
        <f>IF(H28=" "," ",SUM(H$25:H28))</f>
        <v> </v>
      </c>
      <c r="J28" s="117"/>
      <c r="K28" s="35" t="str">
        <f>IF(Scores!$I$22="Y",Scores!$I$17,"")</f>
        <v/>
      </c>
      <c r="L28" s="80">
        <v>6</v>
      </c>
      <c r="M28" s="81" t="str">
        <f t="shared" si="19"/>
        <v> </v>
      </c>
      <c r="N28" s="82" t="str">
        <f>IF(K28=""," ",IF(K28="N","L",IF(K28="disq","L",IF(AM28=""," ",IF(K28=AM28,"D",IF(K28&gt;AM28,"L","W"))))))</f>
        <v> </v>
      </c>
      <c r="O28" s="82" t="str">
        <f t="shared" si="13"/>
        <v> </v>
      </c>
      <c r="P28" s="116" t="str">
        <f>IF(O28=" "," ",SUM(O$25:O28))</f>
        <v> </v>
      </c>
      <c r="Q28" s="117"/>
      <c r="R28" s="35" t="str">
        <f>IF(Scores!$I$22="Y",Scores!$I$18,"")</f>
        <v/>
      </c>
      <c r="S28" s="80">
        <v>4</v>
      </c>
      <c r="T28" s="81" t="str">
        <f t="shared" si="20"/>
        <v> </v>
      </c>
      <c r="U28" s="82" t="str">
        <f>IF(R28=""," ",IF(R28="N","L",IF(R28="disq","L",IF(Y28=""," ",IF(R28=Y28,"D",IF(R28&gt;Y28,"L","W"))))))</f>
        <v> </v>
      </c>
      <c r="V28" s="82" t="str">
        <f t="shared" si="14"/>
        <v> </v>
      </c>
      <c r="W28" s="116" t="str">
        <f>IF(V28=" "," ",SUM(V$25:V28))</f>
        <v> </v>
      </c>
      <c r="X28" s="142"/>
      <c r="Y28" s="148" t="str">
        <f>IF(Scores!$I$22="Y",Scores!$I$19,"")</f>
        <v/>
      </c>
      <c r="Z28" s="80">
        <v>3</v>
      </c>
      <c r="AA28" s="81" t="str">
        <f t="shared" si="21"/>
        <v> </v>
      </c>
      <c r="AB28" s="82" t="str">
        <f>IF(Y28=""," ",IF(Y28="N","L",IF(Y28="risq","L",IF(R28=""," ",IF(Y28=R28,"D",IF(Y28&gt;R28,"L","W"))))))</f>
        <v> </v>
      </c>
      <c r="AC28" s="82" t="str">
        <f t="shared" si="15"/>
        <v> </v>
      </c>
      <c r="AD28" s="116" t="str">
        <f>IF(AC28=" "," ",SUM(AC$25:AC28))</f>
        <v> </v>
      </c>
      <c r="AE28" s="149"/>
      <c r="AF28" s="148" t="str">
        <f>IF(Scores!$I$22="Y",Scores!$I$20,"")</f>
        <v/>
      </c>
      <c r="AG28" s="80">
        <v>1</v>
      </c>
      <c r="AH28" s="81" t="str">
        <f t="shared" si="22"/>
        <v> </v>
      </c>
      <c r="AI28" s="82" t="str">
        <f>IF(AF28=""," ",IF(AF28="N","L",IF(AF28="disq","L",IF(D28=""," ",IF(AF28=D28,"D",IF(AF28&gt;D28,"L","W"))))))</f>
        <v> </v>
      </c>
      <c r="AJ28" s="82" t="str">
        <f t="shared" si="16"/>
        <v> </v>
      </c>
      <c r="AK28" s="116" t="str">
        <f>IF(AJ28=" "," ",SUM(AJ$25:AJ28))</f>
        <v> </v>
      </c>
      <c r="AL28" s="153"/>
      <c r="AM28" s="148" t="str">
        <f>IF(Scores!$I$22="Y",Scores!$I$21,"")</f>
        <v/>
      </c>
      <c r="AN28" s="80">
        <v>2</v>
      </c>
      <c r="AO28" s="81" t="str">
        <f t="shared" si="23"/>
        <v> </v>
      </c>
      <c r="AP28" s="82" t="str">
        <f>IF(AM28=""," ",IF(AM28="N","L",IF(AM28="disq","L",IF(K28=""," ",IF(AM28=K28,"D",IF(AM28&gt;K28,"L","W"))))))</f>
        <v> </v>
      </c>
      <c r="AQ28" s="82" t="str">
        <f t="shared" si="17"/>
        <v> </v>
      </c>
      <c r="AR28" s="116" t="str">
        <f>IF(AQ28=" "," ",SUM(AQ$25:AQ28))</f>
        <v> </v>
      </c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</row>
    <row r="29" ht="12.5" customHeight="1" spans="1:57">
      <c r="A29" s="56"/>
      <c r="B29" s="78"/>
      <c r="C29" s="79">
        <v>5</v>
      </c>
      <c r="D29" s="35" t="str">
        <f>IF(Scores!$J$22="Y",Scores!$J$16,"")</f>
        <v/>
      </c>
      <c r="E29" s="80">
        <v>6</v>
      </c>
      <c r="F29" s="81" t="str">
        <f t="shared" si="18"/>
        <v> </v>
      </c>
      <c r="G29" s="82" t="str">
        <f>IF(D29=""," ",IF(D29="N","L",IF(D29="disq","L",IF(AM29=""," ",IF(D29=AM29,"D",IF(D29&gt;AM29,"L","W"))))))</f>
        <v> </v>
      </c>
      <c r="H29" s="82" t="str">
        <f t="shared" si="12"/>
        <v> </v>
      </c>
      <c r="I29" s="116" t="str">
        <f>IF(H29=" "," ",SUM(H$25:H29))</f>
        <v> </v>
      </c>
      <c r="J29" s="117"/>
      <c r="K29" s="35" t="str">
        <f>IF(Scores!$J$22="Y",Scores!$J$17,"")</f>
        <v/>
      </c>
      <c r="L29" s="80">
        <v>3</v>
      </c>
      <c r="M29" s="81" t="str">
        <f t="shared" si="19"/>
        <v> </v>
      </c>
      <c r="N29" s="82" t="str">
        <f>IF(K29=""," ",IF(K29="N","L",IF(K29="disq","L",IF(R29=""," ",IF(K29=R29,"D",IF(K29&gt;R29,"L","W"))))))</f>
        <v> </v>
      </c>
      <c r="O29" s="82" t="str">
        <f t="shared" si="13"/>
        <v> </v>
      </c>
      <c r="P29" s="116" t="str">
        <f>IF(O29=" "," ",SUM(O$25:O29))</f>
        <v> </v>
      </c>
      <c r="Q29" s="117"/>
      <c r="R29" s="35" t="str">
        <f>IF(Scores!$J$22="Y",Scores!$J$18,"")</f>
        <v/>
      </c>
      <c r="S29" s="80">
        <v>2</v>
      </c>
      <c r="T29" s="81" t="str">
        <f t="shared" si="20"/>
        <v> </v>
      </c>
      <c r="U29" s="82" t="str">
        <f>IF(R29=""," ",IF(R29="N","L",IF(R29="Disq","L",IF(K29=""," ",IF(R29=K29,"D",IF(R29&gt;K29,"L","W"))))))</f>
        <v> </v>
      </c>
      <c r="V29" s="82" t="str">
        <f t="shared" si="14"/>
        <v> </v>
      </c>
      <c r="W29" s="116" t="str">
        <f>IF(V29=" "," ",SUM(V$25:V29))</f>
        <v> </v>
      </c>
      <c r="X29" s="142"/>
      <c r="Y29" s="148" t="str">
        <f>IF(Scores!$J$22="Y",Scores!$J$19,"")</f>
        <v/>
      </c>
      <c r="Z29" s="80">
        <v>5</v>
      </c>
      <c r="AA29" s="81" t="str">
        <f t="shared" si="21"/>
        <v> </v>
      </c>
      <c r="AB29" s="82" t="str">
        <f>IF(Y29=""," ",IF(Y29="N","L",IF(Y29="disq","L",IF(AF29=""," ",IF(Y29=AF29,"D",IF(Y29&gt;AF29,"L","W"))))))</f>
        <v> </v>
      </c>
      <c r="AC29" s="82" t="str">
        <f t="shared" si="15"/>
        <v> </v>
      </c>
      <c r="AD29" s="116" t="str">
        <f>IF(AC29=" "," ",SUM(AC$25:AC29))</f>
        <v> </v>
      </c>
      <c r="AE29" s="149"/>
      <c r="AF29" s="148" t="str">
        <f>IF(Scores!$J$22="Y",Scores!$J$20,"")</f>
        <v/>
      </c>
      <c r="AG29" s="80">
        <v>4</v>
      </c>
      <c r="AH29" s="81" t="str">
        <f t="shared" si="22"/>
        <v> </v>
      </c>
      <c r="AI29" s="82" t="str">
        <f>IF(AF29=""," ",IF(AF29="N","L",IF(AF29="disq","L",IF(Y29=""," ",IF(AF29=Y29,"D",IF(AF29&gt;Y29,"L","W"))))))</f>
        <v> </v>
      </c>
      <c r="AJ29" s="82" t="str">
        <f t="shared" si="16"/>
        <v> </v>
      </c>
      <c r="AK29" s="116" t="str">
        <f>IF(AJ29=" "," ",SUM(AJ$25:AJ29))</f>
        <v> </v>
      </c>
      <c r="AL29" s="153"/>
      <c r="AM29" s="148" t="str">
        <f>IF(Scores!$J$22="Y",Scores!$J$21,"")</f>
        <v/>
      </c>
      <c r="AN29" s="80">
        <v>1</v>
      </c>
      <c r="AO29" s="81" t="str">
        <f t="shared" si="23"/>
        <v> </v>
      </c>
      <c r="AP29" s="82" t="str">
        <f>IF(AM29=""," ",IF(AM29="N","L",IF(AM29="disq","L",IF(D29=""," ",IF(AM29=D29,"D",IF(AM29&gt;D29,"L","W"))))))</f>
        <v> </v>
      </c>
      <c r="AQ29" s="82" t="str">
        <f t="shared" si="17"/>
        <v> </v>
      </c>
      <c r="AR29" s="116" t="str">
        <f>IF(AQ29=" "," ",SUM(AQ$25:AQ29))</f>
        <v> </v>
      </c>
      <c r="AT29" s="44"/>
      <c r="AU29" s="44"/>
      <c r="AV29" s="44"/>
      <c r="AW29" s="44"/>
      <c r="AX29" s="44"/>
      <c r="AY29" s="44"/>
      <c r="AZ29" s="44"/>
      <c r="BA29" s="44"/>
      <c r="BB29" s="44"/>
      <c r="BC29" s="44"/>
      <c r="BD29" s="44"/>
      <c r="BE29" s="44"/>
    </row>
    <row r="30" ht="12.5" customHeight="1" spans="1:57">
      <c r="A30" s="56"/>
      <c r="B30" s="78"/>
      <c r="C30" s="79">
        <v>6</v>
      </c>
      <c r="D30" s="35" t="str">
        <f>IF(Scores!$K$22="Y",Scores!$K$16,"")</f>
        <v/>
      </c>
      <c r="E30" s="80">
        <v>2</v>
      </c>
      <c r="F30" s="81" t="str">
        <f t="shared" si="18"/>
        <v> </v>
      </c>
      <c r="G30" s="82" t="str">
        <f>IF(D30=""," ",IF(D30="N","L",IF(D30="disq","L",IF(K30=""," ",IF(D30=K30,"D",IF(D30&gt;K30,"L","W"))))))</f>
        <v> </v>
      </c>
      <c r="H30" s="82" t="str">
        <f t="shared" si="12"/>
        <v> </v>
      </c>
      <c r="I30" s="116" t="str">
        <f>IF(H30=" "," ",SUM(H$25:H30))</f>
        <v> </v>
      </c>
      <c r="J30" s="117"/>
      <c r="K30" s="35" t="str">
        <f>IF(Scores!$K$22="Y",Scores!$K$17,"")</f>
        <v/>
      </c>
      <c r="L30" s="80">
        <v>1</v>
      </c>
      <c r="M30" s="81" t="str">
        <f t="shared" si="19"/>
        <v> </v>
      </c>
      <c r="N30" s="82" t="str">
        <f>IF(K30=""," ",IF(K30="N","L",IF(K30="disq","L",IF(D30=""," ",IF(K30=D30,"D",IF(K30&gt;D30,"L","W"))))))</f>
        <v> </v>
      </c>
      <c r="O30" s="82" t="str">
        <f t="shared" si="13"/>
        <v> </v>
      </c>
      <c r="P30" s="116" t="str">
        <f>IF(O30=" "," ",SUM(O$25:O30))</f>
        <v> </v>
      </c>
      <c r="Q30" s="117"/>
      <c r="R30" s="35" t="str">
        <f>IF(Scores!$K$22="Y",Scores!$K$18,"")</f>
        <v/>
      </c>
      <c r="S30" s="80">
        <v>5</v>
      </c>
      <c r="T30" s="81" t="str">
        <f t="shared" si="20"/>
        <v> </v>
      </c>
      <c r="U30" s="82" t="str">
        <f>IF(R30=""," ",IF(R30="N","L",IF(R30="disq","L",IF(AF30=""," ",IF(R30=AF30,"D",IF(R30&gt;AF30,"L","W"))))))</f>
        <v> </v>
      </c>
      <c r="V30" s="82" t="str">
        <f t="shared" si="14"/>
        <v> </v>
      </c>
      <c r="W30" s="116" t="str">
        <f>IF(V30=" "," ",SUM(V$25:V30))</f>
        <v> </v>
      </c>
      <c r="X30" s="142"/>
      <c r="Y30" s="148" t="str">
        <f>IF(Scores!$K$22="Y",Scores!$K$19,"")</f>
        <v/>
      </c>
      <c r="Z30" s="80">
        <v>6</v>
      </c>
      <c r="AA30" s="81" t="str">
        <f t="shared" si="21"/>
        <v> </v>
      </c>
      <c r="AB30" s="82" t="str">
        <f>IF(Y30=""," ",IF(Y30="N","L",IF(Y30="disq","L",IF(AM30=""," ",IF(Y30=AM30,"D",IF(Y30&gt;AM30,"L","W"))))))</f>
        <v> </v>
      </c>
      <c r="AC30" s="82" t="str">
        <f t="shared" si="15"/>
        <v> </v>
      </c>
      <c r="AD30" s="116" t="str">
        <f>IF(AC30=" "," ",SUM(AC$25:AC30))</f>
        <v> </v>
      </c>
      <c r="AE30" s="149"/>
      <c r="AF30" s="148" t="str">
        <f>IF(Scores!$K$22="Y",Scores!$K$20,"")</f>
        <v/>
      </c>
      <c r="AG30" s="80">
        <v>3</v>
      </c>
      <c r="AH30" s="81" t="str">
        <f t="shared" si="22"/>
        <v> </v>
      </c>
      <c r="AI30" s="82" t="str">
        <f>IF(AF30=""," ",IF(AF30="N","L",IF(AF30="disq","L",IF(R30=""," ",IF(AF30=R30,"D",IF(AF30&gt;R30,"L","W"))))))</f>
        <v> </v>
      </c>
      <c r="AJ30" s="82" t="str">
        <f t="shared" si="16"/>
        <v> </v>
      </c>
      <c r="AK30" s="116" t="str">
        <f>IF(AJ30=" "," ",SUM(AJ$25:AJ30))</f>
        <v> </v>
      </c>
      <c r="AL30" s="153"/>
      <c r="AM30" s="148" t="str">
        <f>IF(Scores!$K$22="Y",Scores!$K$21,"")</f>
        <v/>
      </c>
      <c r="AN30" s="80">
        <v>4</v>
      </c>
      <c r="AO30" s="81" t="str">
        <f t="shared" si="23"/>
        <v> </v>
      </c>
      <c r="AP30" s="82" t="str">
        <f>IF(AM30=""," ",IF(AM30="N","L",IF(AM30="disq","L",IF(Y30=""," ",IF(AM30=Y30,"D",IF(AM30&gt;Y30,"L","W"))))))</f>
        <v> </v>
      </c>
      <c r="AQ30" s="82" t="str">
        <f t="shared" si="17"/>
        <v> </v>
      </c>
      <c r="AR30" s="116" t="str">
        <f>IF(AQ30=" "," ",SUM(AQ$25:AQ30))</f>
        <v> </v>
      </c>
      <c r="AT30" s="44"/>
      <c r="AU30" s="44"/>
      <c r="AV30" s="44"/>
      <c r="AW30" s="44"/>
      <c r="AX30" s="44"/>
      <c r="AY30" s="44"/>
      <c r="AZ30" s="44"/>
      <c r="BA30" s="44"/>
      <c r="BB30" s="44"/>
      <c r="BC30" s="44"/>
      <c r="BD30" s="44"/>
      <c r="BE30" s="44"/>
    </row>
    <row r="31" ht="12.5" customHeight="1" spans="2:57">
      <c r="B31" s="78"/>
      <c r="C31" s="79">
        <v>7</v>
      </c>
      <c r="D31" s="35" t="str">
        <f>IF(Scores!$L$22="Y",Scores!$L$16,"")</f>
        <v/>
      </c>
      <c r="E31" s="80">
        <v>3</v>
      </c>
      <c r="F31" s="81" t="str">
        <f t="shared" si="18"/>
        <v> </v>
      </c>
      <c r="G31" s="82" t="str">
        <f>IF(D31=""," ",IF(D31="N","L",IF(D31="disq","L",IF(R31=""," ",IF(D31=R31,"D",IF(D31&gt;R31,"L","W"))))))</f>
        <v> </v>
      </c>
      <c r="H31" s="82" t="str">
        <f t="shared" si="12"/>
        <v> </v>
      </c>
      <c r="I31" s="116" t="str">
        <f>IF(H31=" "," ",SUM(H$25:H31))</f>
        <v> </v>
      </c>
      <c r="J31" s="117"/>
      <c r="K31" s="35" t="str">
        <f>IF(Scores!$L$22="Y",Scores!$L$17,"")</f>
        <v/>
      </c>
      <c r="L31" s="80">
        <v>4</v>
      </c>
      <c r="M31" s="81" t="str">
        <f t="shared" si="19"/>
        <v> </v>
      </c>
      <c r="N31" s="82" t="str">
        <f>IF(K31=""," ",IF(K31="N","L",IF(K31="disq","L",IF(Y31=""," ",IF(K31=Y31,"D",IF(K31&gt;Y31,"L","W"))))))</f>
        <v> </v>
      </c>
      <c r="O31" s="82" t="str">
        <f t="shared" si="13"/>
        <v> </v>
      </c>
      <c r="P31" s="116" t="str">
        <f>IF(O31=" "," ",SUM(O$25:O31))</f>
        <v> </v>
      </c>
      <c r="Q31" s="117"/>
      <c r="R31" s="35" t="str">
        <f>IF(Scores!$L$22="Y",Scores!$L$18,"")</f>
        <v/>
      </c>
      <c r="S31" s="80">
        <v>1</v>
      </c>
      <c r="T31" s="81" t="str">
        <f t="shared" si="20"/>
        <v> </v>
      </c>
      <c r="U31" s="82" t="str">
        <f>IF(R31=""," ",IF(R31="N","L",IF(R31="disq","L",IF(D31=""," ",IF(R31=D31,"D",IF(R31&gt;D31,"L","W"))))))</f>
        <v> </v>
      </c>
      <c r="V31" s="82" t="str">
        <f t="shared" si="14"/>
        <v> </v>
      </c>
      <c r="W31" s="116" t="str">
        <f>IF(V31=" "," ",SUM(V$25:V31))</f>
        <v> </v>
      </c>
      <c r="X31" s="142"/>
      <c r="Y31" s="148" t="str">
        <f>IF(Scores!$L$22="Y",Scores!$L$19,"")</f>
        <v/>
      </c>
      <c r="Z31" s="80">
        <v>2</v>
      </c>
      <c r="AA31" s="81" t="str">
        <f t="shared" si="21"/>
        <v> </v>
      </c>
      <c r="AB31" s="82" t="str">
        <f>IF(Y31=""," ",IF(Y31="NCk","L",IF(Y31="disq","L",IF(K31=""," ",IF(Y31=K31,"D",IF(Y31&gt;K31,"L","W"))))))</f>
        <v> </v>
      </c>
      <c r="AC31" s="82" t="str">
        <f t="shared" si="15"/>
        <v> </v>
      </c>
      <c r="AD31" s="116" t="str">
        <f>IF(AC31=" "," ",SUM(AC$25:AC31))</f>
        <v> </v>
      </c>
      <c r="AE31" s="149"/>
      <c r="AF31" s="148" t="str">
        <f>IF(Scores!$L$22="Y",Scores!$L$20,"")</f>
        <v/>
      </c>
      <c r="AG31" s="80">
        <v>6</v>
      </c>
      <c r="AH31" s="81" t="str">
        <f t="shared" si="22"/>
        <v> </v>
      </c>
      <c r="AI31" s="82" t="str">
        <f>IF(AF31=""," ",IF(AF31="N","L",IF(AF31="disq","L",IF(AM31=""," ",IF(AF31=AM31,"D",IF(AF31&gt;AM31,"L","W"))))))</f>
        <v> </v>
      </c>
      <c r="AJ31" s="82" t="str">
        <f t="shared" si="16"/>
        <v> </v>
      </c>
      <c r="AK31" s="116" t="str">
        <f>IF(AJ31=" "," ",SUM(AJ$25:AJ31))</f>
        <v> </v>
      </c>
      <c r="AL31" s="153"/>
      <c r="AM31" s="148" t="str">
        <f>IF(Scores!$L$22="Y",Scores!$L$21,"")</f>
        <v/>
      </c>
      <c r="AN31" s="80">
        <v>5</v>
      </c>
      <c r="AO31" s="81" t="str">
        <f t="shared" si="23"/>
        <v> </v>
      </c>
      <c r="AP31" s="82" t="str">
        <f>IF(AM31=""," ",IF(AM31="N","L",IF(AM31="afisq","L",IF(AF31=""," ",IF(AM31=AF31,"D",IF(AM31&gt;AF31,"L","W"))))))</f>
        <v> </v>
      </c>
      <c r="AQ31" s="82" t="str">
        <f t="shared" si="17"/>
        <v> </v>
      </c>
      <c r="AR31" s="116" t="str">
        <f>IF(AQ31=" "," ",SUM(AQ$25:AQ31))</f>
        <v> </v>
      </c>
      <c r="AT31" s="44"/>
      <c r="AU31" s="44"/>
      <c r="AV31" s="44"/>
      <c r="AW31" s="44"/>
      <c r="AX31" s="44"/>
      <c r="AY31" s="44"/>
      <c r="AZ31" s="44"/>
      <c r="BA31" s="44"/>
      <c r="BB31" s="44"/>
      <c r="BC31" s="44"/>
      <c r="BD31" s="44"/>
      <c r="BE31" s="44"/>
    </row>
    <row r="32" ht="12.5" customHeight="1" spans="2:57">
      <c r="B32" s="78"/>
      <c r="C32" s="79">
        <v>8</v>
      </c>
      <c r="D32" s="35" t="str">
        <f>IF(Scores!$M$22="Y",Scores!$M$16,"")</f>
        <v/>
      </c>
      <c r="E32" s="80">
        <v>4</v>
      </c>
      <c r="F32" s="81" t="str">
        <f t="shared" si="18"/>
        <v> </v>
      </c>
      <c r="G32" s="82" t="str">
        <f>IF(D32=""," ",IF(D32="N","L",IF(D32="disq","L",IF(Y32=""," ",IF(D32=Y32,"D",IF(D32&gt;Y32,"L","W"))))))</f>
        <v> </v>
      </c>
      <c r="H32" s="82" t="str">
        <f t="shared" si="12"/>
        <v> </v>
      </c>
      <c r="I32" s="116" t="str">
        <f>IF(H32=" "," ",SUM(H$25:H32))</f>
        <v> </v>
      </c>
      <c r="J32" s="117"/>
      <c r="K32" s="35" t="str">
        <f>IF(Scores!$M$22="Y",Scores!$M$17,"")</f>
        <v/>
      </c>
      <c r="L32" s="80">
        <v>5</v>
      </c>
      <c r="M32" s="81" t="str">
        <f t="shared" si="19"/>
        <v> </v>
      </c>
      <c r="N32" s="82" t="str">
        <f>IF(K32=""," ",IF(K32="N","L",IF(K32="disq","L",IF(AF32=""," ",IF(K32=AF32,"D",IF(K32&gt;AF32,"L","W"))))))</f>
        <v> </v>
      </c>
      <c r="O32" s="82" t="str">
        <f t="shared" si="13"/>
        <v> </v>
      </c>
      <c r="P32" s="116" t="str">
        <f>IF(O32=" "," ",SUM(O$25:O32))</f>
        <v> </v>
      </c>
      <c r="Q32" s="117"/>
      <c r="R32" s="35" t="str">
        <f>IF(Scores!$M$22="Y",Scores!$M$18,"")</f>
        <v/>
      </c>
      <c r="S32" s="80">
        <v>6</v>
      </c>
      <c r="T32" s="81" t="str">
        <f t="shared" si="20"/>
        <v> </v>
      </c>
      <c r="U32" s="82" t="str">
        <f>IF(R32=""," ",IF(R32="N","L",IF(R32="disq","L",IF(AM32=""," ",IF(R32=AM32,"D",IF(R32&gt;AM32,"L","W"))))))</f>
        <v> </v>
      </c>
      <c r="V32" s="82" t="str">
        <f t="shared" si="14"/>
        <v> </v>
      </c>
      <c r="W32" s="116" t="str">
        <f>IF(V32=" "," ",SUM(V$25:V32))</f>
        <v> </v>
      </c>
      <c r="X32" s="142"/>
      <c r="Y32" s="148" t="str">
        <f>IF(Scores!$M$22="Y",Scores!$M$19,"")</f>
        <v/>
      </c>
      <c r="Z32" s="80">
        <v>1</v>
      </c>
      <c r="AA32" s="81" t="str">
        <f t="shared" si="21"/>
        <v> </v>
      </c>
      <c r="AB32" s="82" t="str">
        <f>IF(Y32=""," ",IF(Y32="N","L",IF(Y32="disq","L",IF(D32=""," ",IF(Y32=D32,"D",IF(Y32&gt;D32,"L","W"))))))</f>
        <v> </v>
      </c>
      <c r="AC32" s="82" t="str">
        <f t="shared" si="15"/>
        <v> </v>
      </c>
      <c r="AD32" s="116" t="str">
        <f>IF(AC32=" "," ",SUM(AC$25:AC32))</f>
        <v> </v>
      </c>
      <c r="AE32" s="149"/>
      <c r="AF32" s="148" t="str">
        <f>IF(Scores!$M$22="Y",Scores!$M$20,"")</f>
        <v/>
      </c>
      <c r="AG32" s="80">
        <v>2</v>
      </c>
      <c r="AH32" s="81" t="str">
        <f t="shared" si="22"/>
        <v> </v>
      </c>
      <c r="AI32" s="82" t="str">
        <f>IF(AF32=""," ",IF(AF32="N","L",IF(AF32="disq","L",IF(K32=""," ",IF(AF32=K32,"D",IF(AF32&gt;K32,"L","W"))))))</f>
        <v> </v>
      </c>
      <c r="AJ32" s="82" t="str">
        <f t="shared" si="16"/>
        <v> </v>
      </c>
      <c r="AK32" s="116" t="str">
        <f>IF(AJ32=" "," ",SUM(AJ$25:AJ32))</f>
        <v> </v>
      </c>
      <c r="AL32" s="153"/>
      <c r="AM32" s="148" t="str">
        <f>IF(Scores!$M$22="Y",Scores!$M$21,"")</f>
        <v/>
      </c>
      <c r="AN32" s="80">
        <v>3</v>
      </c>
      <c r="AO32" s="81" t="str">
        <f t="shared" si="23"/>
        <v> </v>
      </c>
      <c r="AP32" s="82" t="str">
        <f>IF(AM32=""," ",IF(AM32="N","L",IF(AM32="disq","L",IF(R32=""," ",IF(AM32=R32,"D",IF(AM32&gt;R32,"L","W"))))))</f>
        <v> </v>
      </c>
      <c r="AQ32" s="82" t="str">
        <f t="shared" si="17"/>
        <v> </v>
      </c>
      <c r="AR32" s="116" t="str">
        <f>IF(AQ32=" "," ",SUM(AQ$25:AQ32))</f>
        <v> </v>
      </c>
      <c r="AT32" s="44"/>
      <c r="AU32" s="44"/>
      <c r="AV32" s="44"/>
      <c r="AW32" s="44"/>
      <c r="AX32" s="44"/>
      <c r="AY32" s="44"/>
      <c r="AZ32" s="44"/>
      <c r="BA32" s="44"/>
      <c r="BB32" s="44"/>
      <c r="BC32" s="44"/>
      <c r="BD32" s="44"/>
      <c r="BE32" s="44"/>
    </row>
    <row r="33" ht="12.5" customHeight="1" spans="2:57">
      <c r="B33" s="78"/>
      <c r="C33" s="79">
        <v>9</v>
      </c>
      <c r="D33" s="35" t="str">
        <f>IF(Scores!$N$22="Y",Scores!$N$16,"")</f>
        <v/>
      </c>
      <c r="E33" s="80">
        <v>5</v>
      </c>
      <c r="F33" s="81" t="str">
        <f t="shared" si="18"/>
        <v> </v>
      </c>
      <c r="G33" s="82" t="str">
        <f>IF(D33=""," ",IF(D33="N","L",IF(D33="disq","L",IF(AF33=""," ",IF(D33=AF33,"D",IF(D33&gt;AF33,"L","W"))))))</f>
        <v> </v>
      </c>
      <c r="H33" s="82" t="str">
        <f t="shared" si="12"/>
        <v> </v>
      </c>
      <c r="I33" s="116" t="str">
        <f>IF(H33=" "," ",SUM(H$25:H33))</f>
        <v> </v>
      </c>
      <c r="J33" s="117"/>
      <c r="K33" s="35" t="str">
        <f>IF(Scores!$N$22="Y",Scores!$N$17,"")</f>
        <v/>
      </c>
      <c r="L33" s="80">
        <v>6</v>
      </c>
      <c r="M33" s="81" t="str">
        <f t="shared" si="19"/>
        <v> </v>
      </c>
      <c r="N33" s="82" t="str">
        <f>IF(K33=""," ",IF(K33="N","L",IF(K33="disq","L",IF(AM33=""," ",IF(K33=AM33,"D",IF(K33&gt;AM33,"L","W"))))))</f>
        <v> </v>
      </c>
      <c r="O33" s="82" t="str">
        <f t="shared" si="13"/>
        <v> </v>
      </c>
      <c r="P33" s="116" t="str">
        <f>IF(O33=" "," ",SUM(O$25:O33))</f>
        <v> </v>
      </c>
      <c r="Q33" s="117"/>
      <c r="R33" s="35" t="str">
        <f>IF(Scores!$N$22="Y",Scores!$N$18,"")</f>
        <v/>
      </c>
      <c r="S33" s="80">
        <v>4</v>
      </c>
      <c r="T33" s="81" t="str">
        <f t="shared" si="20"/>
        <v> </v>
      </c>
      <c r="U33" s="82" t="str">
        <f>IF(R33=""," ",IF(R33="N","L",IF(R33="disq","L",IF(Y33=""," ",IF(R33=Y33,"D",IF(R33&gt;Y33,"L","W"))))))</f>
        <v> </v>
      </c>
      <c r="V33" s="82" t="str">
        <f t="shared" si="14"/>
        <v> </v>
      </c>
      <c r="W33" s="116" t="str">
        <f>IF(V33=" "," ",SUM(V$25:V33))</f>
        <v> </v>
      </c>
      <c r="X33" s="142"/>
      <c r="Y33" s="148" t="str">
        <f>IF(Scores!$N$22="Y",Scores!$N$19,"")</f>
        <v/>
      </c>
      <c r="Z33" s="80">
        <v>3</v>
      </c>
      <c r="AA33" s="81" t="str">
        <f t="shared" si="21"/>
        <v> </v>
      </c>
      <c r="AB33" s="82" t="str">
        <f>IF(Y33=""," ",IF(Y33="N","L",IF(Y33="risq","L",IF(R33=""," ",IF(Y33=R33,"D",IF(Y33&gt;R33,"L","W"))))))</f>
        <v> </v>
      </c>
      <c r="AC33" s="82" t="str">
        <f t="shared" si="15"/>
        <v> </v>
      </c>
      <c r="AD33" s="116" t="str">
        <f>IF(AC33=" "," ",SUM(AC$25:AC33))</f>
        <v> </v>
      </c>
      <c r="AE33" s="149"/>
      <c r="AF33" s="148" t="str">
        <f>IF(Scores!$N$22="Y",Scores!$N$20,"")</f>
        <v/>
      </c>
      <c r="AG33" s="80">
        <v>1</v>
      </c>
      <c r="AH33" s="81" t="str">
        <f t="shared" si="22"/>
        <v> </v>
      </c>
      <c r="AI33" s="82" t="str">
        <f>IF(AF33=""," ",IF(AF33="N","L",IF(AF33="disq","L",IF(D33=""," ",IF(AF33=D33,"D",IF(AF33&gt;D33,"L","W"))))))</f>
        <v> </v>
      </c>
      <c r="AJ33" s="82" t="str">
        <f t="shared" si="16"/>
        <v> </v>
      </c>
      <c r="AK33" s="116" t="str">
        <f>IF(AJ33=" "," ",SUM(AJ$25:AJ33))</f>
        <v> </v>
      </c>
      <c r="AL33" s="153"/>
      <c r="AM33" s="148" t="str">
        <f>IF(Scores!$N$22="Y",Scores!$N$21,"")</f>
        <v/>
      </c>
      <c r="AN33" s="80">
        <v>2</v>
      </c>
      <c r="AO33" s="81" t="str">
        <f t="shared" si="23"/>
        <v> </v>
      </c>
      <c r="AP33" s="82" t="str">
        <f>IF(AM33=""," ",IF(AM33="N","L",IF(AM33="disq","L",IF(K33=""," ",IF(AM33=K33,"D",IF(AM33&gt;K33,"L","W"))))))</f>
        <v> </v>
      </c>
      <c r="AQ33" s="82" t="str">
        <f t="shared" si="17"/>
        <v> </v>
      </c>
      <c r="AR33" s="116" t="str">
        <f>IF(AQ33=" "," ",SUM(AQ$25:AQ33))</f>
        <v> </v>
      </c>
      <c r="AT33" s="44"/>
      <c r="AU33" s="44"/>
      <c r="AV33" s="44"/>
      <c r="AW33" s="44"/>
      <c r="AX33" s="44"/>
      <c r="AY33" s="44"/>
      <c r="AZ33" s="44"/>
      <c r="BA33" s="44"/>
      <c r="BB33" s="44"/>
      <c r="BC33" s="44"/>
      <c r="BD33" s="44"/>
      <c r="BE33" s="44"/>
    </row>
    <row r="34" ht="12.5" customHeight="1" spans="2:57">
      <c r="B34" s="78"/>
      <c r="C34" s="79">
        <v>10</v>
      </c>
      <c r="D34" s="35" t="str">
        <f>IF(Scores!$O$22="Y",Scores!$O$16,"")</f>
        <v/>
      </c>
      <c r="E34" s="80">
        <v>6</v>
      </c>
      <c r="F34" s="81" t="str">
        <f t="shared" si="18"/>
        <v> </v>
      </c>
      <c r="G34" s="82" t="str">
        <f>IF(D34=""," ",IF(D34="N","L",IF(D34="disq","L",IF(AM34=""," ",IF(D34=AM34,"D",IF(D34&gt;AM34,"L","W"))))))</f>
        <v> </v>
      </c>
      <c r="H34" s="82" t="str">
        <f t="shared" si="12"/>
        <v> </v>
      </c>
      <c r="I34" s="116" t="str">
        <f>IF(H34=" "," ",SUM(H$25:H34))</f>
        <v> </v>
      </c>
      <c r="J34" s="117"/>
      <c r="K34" s="35" t="str">
        <f>IF(Scores!$O$22="Y",Scores!$O$17,"")</f>
        <v/>
      </c>
      <c r="L34" s="80">
        <v>3</v>
      </c>
      <c r="M34" s="81" t="str">
        <f t="shared" si="19"/>
        <v> </v>
      </c>
      <c r="N34" s="82" t="str">
        <f>IF(K34=""," ",IF(K34="N","L",IF(K34="disq","L",IF(R34=""," ",IF(K34=R34,"D",IF(K34&gt;R34,"L","W"))))))</f>
        <v> </v>
      </c>
      <c r="O34" s="82" t="str">
        <f t="shared" si="13"/>
        <v> </v>
      </c>
      <c r="P34" s="116" t="str">
        <f>IF(O34=" "," ",SUM(O$25:O34))</f>
        <v> </v>
      </c>
      <c r="Q34" s="117"/>
      <c r="R34" s="35" t="str">
        <f>IF(Scores!$O$22="Y",Scores!$O$18,"")</f>
        <v/>
      </c>
      <c r="S34" s="80">
        <v>2</v>
      </c>
      <c r="T34" s="81" t="str">
        <f t="shared" si="20"/>
        <v> </v>
      </c>
      <c r="U34" s="82" t="str">
        <f>IF(R34=""," ",IF(R34="N","L",IF(R34="Disq","L",IF(K34=""," ",IF(R34=K34,"D",IF(R34&gt;K34,"L","W"))))))</f>
        <v> </v>
      </c>
      <c r="V34" s="82" t="str">
        <f t="shared" si="14"/>
        <v> </v>
      </c>
      <c r="W34" s="116" t="str">
        <f>IF(V34=" "," ",SUM(V$25:V34))</f>
        <v> </v>
      </c>
      <c r="X34" s="142"/>
      <c r="Y34" s="148" t="str">
        <f>IF(Scores!$O$22="Y",Scores!$O$19,"")</f>
        <v/>
      </c>
      <c r="Z34" s="80">
        <v>5</v>
      </c>
      <c r="AA34" s="81" t="str">
        <f t="shared" si="21"/>
        <v> </v>
      </c>
      <c r="AB34" s="82" t="str">
        <f>IF(Y34=""," ",IF(Y34="N","L",IF(Y34="disq","L",IF(AF34=""," ",IF(Y34=AF34,"D",IF(Y34&gt;AF34,"L","W"))))))</f>
        <v> </v>
      </c>
      <c r="AC34" s="82" t="str">
        <f t="shared" si="15"/>
        <v> </v>
      </c>
      <c r="AD34" s="116" t="str">
        <f>IF(AC34=" "," ",SUM(AC$25:AC34))</f>
        <v> </v>
      </c>
      <c r="AE34" s="149"/>
      <c r="AF34" s="148" t="str">
        <f>IF(Scores!$O$22="Y",Scores!$O$20,"")</f>
        <v/>
      </c>
      <c r="AG34" s="80">
        <v>4</v>
      </c>
      <c r="AH34" s="81" t="str">
        <f t="shared" si="22"/>
        <v> </v>
      </c>
      <c r="AI34" s="82" t="str">
        <f>IF(AF34=""," ",IF(AF34="N","L",IF(AF34="disq","L",IF(Y34=""," ",IF(AF34=Y34,"D",IF(AF34&gt;Y34,"L","W"))))))</f>
        <v> </v>
      </c>
      <c r="AJ34" s="82" t="str">
        <f t="shared" si="16"/>
        <v> </v>
      </c>
      <c r="AK34" s="116" t="str">
        <f>IF(AJ34=" "," ",SUM(AJ$25:AJ34))</f>
        <v> </v>
      </c>
      <c r="AL34" s="153"/>
      <c r="AM34" s="148" t="str">
        <f>IF(Scores!$O$22="Y",Scores!$O$21,"")</f>
        <v/>
      </c>
      <c r="AN34" s="80">
        <v>1</v>
      </c>
      <c r="AO34" s="81" t="str">
        <f t="shared" si="23"/>
        <v> </v>
      </c>
      <c r="AP34" s="82" t="str">
        <f>IF(AM34=""," ",IF(AM34="N","L",IF(AM34="disq","L",IF(D34=""," ",IF(AM34=D34,"D",IF(AM34&gt;D34,"L","W"))))))</f>
        <v> </v>
      </c>
      <c r="AQ34" s="82" t="str">
        <f t="shared" si="17"/>
        <v> </v>
      </c>
      <c r="AR34" s="116" t="str">
        <f>IF(AQ34=" "," ",SUM(AQ$25:AQ34))</f>
        <v> </v>
      </c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</row>
    <row r="35" ht="21.75" customHeight="1" spans="2:57">
      <c r="B35" s="85"/>
      <c r="C35" s="86"/>
      <c r="D35" s="87" t="s">
        <v>12</v>
      </c>
      <c r="E35" s="88" t="s">
        <v>13</v>
      </c>
      <c r="F35" s="89"/>
      <c r="G35" s="90" t="s">
        <v>14</v>
      </c>
      <c r="H35" s="91"/>
      <c r="I35" s="118"/>
      <c r="J35" s="119"/>
      <c r="K35" s="87" t="s">
        <v>12</v>
      </c>
      <c r="L35" s="88" t="s">
        <v>13</v>
      </c>
      <c r="M35" s="89"/>
      <c r="N35" s="90" t="s">
        <v>14</v>
      </c>
      <c r="O35" s="91"/>
      <c r="P35" s="118"/>
      <c r="Q35" s="119"/>
      <c r="R35" s="87" t="s">
        <v>12</v>
      </c>
      <c r="S35" s="88" t="s">
        <v>13</v>
      </c>
      <c r="T35" s="89"/>
      <c r="U35" s="90" t="s">
        <v>14</v>
      </c>
      <c r="V35" s="91"/>
      <c r="W35" s="118"/>
      <c r="X35" s="143"/>
      <c r="Y35" s="87" t="s">
        <v>12</v>
      </c>
      <c r="Z35" s="88" t="s">
        <v>13</v>
      </c>
      <c r="AA35" s="89"/>
      <c r="AB35" s="90" t="s">
        <v>14</v>
      </c>
      <c r="AC35" s="91"/>
      <c r="AD35" s="118"/>
      <c r="AE35" s="149"/>
      <c r="AF35" s="87" t="s">
        <v>12</v>
      </c>
      <c r="AG35" s="88" t="s">
        <v>13</v>
      </c>
      <c r="AH35" s="89"/>
      <c r="AI35" s="90" t="s">
        <v>14</v>
      </c>
      <c r="AJ35" s="91"/>
      <c r="AK35" s="118"/>
      <c r="AL35" s="154"/>
      <c r="AM35" s="87" t="s">
        <v>12</v>
      </c>
      <c r="AN35" s="88" t="s">
        <v>13</v>
      </c>
      <c r="AO35" s="89"/>
      <c r="AP35" s="90" t="s">
        <v>14</v>
      </c>
      <c r="AQ35" s="91"/>
      <c r="AR35" s="118"/>
      <c r="AT35" s="44"/>
      <c r="AU35" s="44"/>
      <c r="AV35" s="44"/>
      <c r="AW35" s="44"/>
      <c r="AX35" s="44"/>
      <c r="AY35" s="44"/>
      <c r="AZ35" s="44"/>
      <c r="BA35" s="44"/>
      <c r="BB35" s="44"/>
      <c r="BC35" s="44"/>
      <c r="BD35" s="44"/>
      <c r="BE35" s="44"/>
    </row>
    <row r="36" ht="15" customHeight="1" spans="2:57">
      <c r="B36" s="92"/>
      <c r="C36" s="93"/>
      <c r="D36" s="94">
        <f>RANK(G36,$C$38:$F38,0)</f>
        <v>1</v>
      </c>
      <c r="E36" s="95" t="e">
        <f>(AVERAGE(SMALL(D29:D34,{1,2,3,4,5})))</f>
        <v>#NUM!</v>
      </c>
      <c r="F36" s="96"/>
      <c r="G36" s="97">
        <f>MAX(I25:I34)-MAX(F25:F34)/10000</f>
        <v>0</v>
      </c>
      <c r="H36" s="98"/>
      <c r="I36" s="120"/>
      <c r="J36" s="121"/>
      <c r="K36" s="94">
        <f>RANK(N36,$C$38:$F38,0)</f>
        <v>1</v>
      </c>
      <c r="L36" s="95" t="e">
        <f>(AVERAGE(SMALL(K29:K34,{1,2,3,4,5})))</f>
        <v>#NUM!</v>
      </c>
      <c r="M36" s="96"/>
      <c r="N36" s="97">
        <f>MAX(P25:P34)-MAX(M25:M34)/10000</f>
        <v>0</v>
      </c>
      <c r="O36" s="98"/>
      <c r="P36" s="120"/>
      <c r="Q36" s="121"/>
      <c r="R36" s="94">
        <f>RANK(U36,$C$38:$F38,0)</f>
        <v>1</v>
      </c>
      <c r="S36" s="95" t="e">
        <f>(AVERAGE(SMALL(R29:R34,{1,2,3,4,5})))</f>
        <v>#NUM!</v>
      </c>
      <c r="T36" s="96"/>
      <c r="U36" s="97">
        <f>MAX(W25:W34)-MAX(T25:T34)/10000</f>
        <v>0</v>
      </c>
      <c r="V36" s="98"/>
      <c r="W36" s="120"/>
      <c r="X36" s="144"/>
      <c r="Y36" s="94">
        <f>RANK(AB36,$C$38:$F38,0)</f>
        <v>1</v>
      </c>
      <c r="Z36" s="95" t="e">
        <f>(AVERAGE(SMALL(Y29:Y34,{1,2,3,4,5})))</f>
        <v>#NUM!</v>
      </c>
      <c r="AA36" s="96"/>
      <c r="AB36" s="97">
        <f>MAX(AD25:AD34)-MAX(AA25:AA34)/10000</f>
        <v>0</v>
      </c>
      <c r="AC36" s="98"/>
      <c r="AD36" s="120"/>
      <c r="AE36" s="149"/>
      <c r="AF36" s="94">
        <f>RANK(AI36,$G$38:$H38,0)</f>
        <v>1</v>
      </c>
      <c r="AG36" s="95" t="e">
        <f>(AVERAGE(SMALL(AF29:AF34,{1,2,3,4,5})))</f>
        <v>#NUM!</v>
      </c>
      <c r="AH36" s="96"/>
      <c r="AI36" s="97">
        <f>MAX(AK25:AK34)-MAX(AH25:AH34)/10000</f>
        <v>0</v>
      </c>
      <c r="AJ36" s="98"/>
      <c r="AK36" s="120"/>
      <c r="AL36" s="155"/>
      <c r="AM36" s="94">
        <f>RANK(AP36,$G$38:$H38,0)</f>
        <v>1</v>
      </c>
      <c r="AN36" s="95" t="e">
        <f>(AVERAGE(SMALL(AM29:AM34,{1,2,3,4,5})))</f>
        <v>#NUM!</v>
      </c>
      <c r="AO36" s="96"/>
      <c r="AP36" s="97">
        <f>MAX(AR25:AR34)-MAX(AO25:AO34)/10000</f>
        <v>0</v>
      </c>
      <c r="AQ36" s="98"/>
      <c r="AR36" s="120"/>
      <c r="AT36" s="44"/>
      <c r="AU36" s="44"/>
      <c r="AV36" s="44"/>
      <c r="AW36" s="44"/>
      <c r="AX36" s="44"/>
      <c r="AY36" s="44"/>
      <c r="AZ36" s="44"/>
      <c r="BA36" s="44"/>
      <c r="BB36" s="44"/>
      <c r="BC36" s="44"/>
      <c r="BD36" s="44"/>
      <c r="BE36" s="44"/>
    </row>
    <row r="37" ht="9" customHeight="1" spans="2:44">
      <c r="B37" s="99"/>
      <c r="C37" s="100"/>
      <c r="D37" s="101"/>
      <c r="E37" s="102"/>
      <c r="F37" s="103"/>
      <c r="G37" s="104"/>
      <c r="H37" s="105"/>
      <c r="I37" s="122"/>
      <c r="J37" s="123"/>
      <c r="K37" s="101"/>
      <c r="L37" s="102"/>
      <c r="M37" s="103"/>
      <c r="N37" s="104"/>
      <c r="O37" s="105"/>
      <c r="P37" s="122"/>
      <c r="Q37" s="123"/>
      <c r="R37" s="101"/>
      <c r="S37" s="102"/>
      <c r="T37" s="103"/>
      <c r="U37" s="104"/>
      <c r="V37" s="105"/>
      <c r="W37" s="122"/>
      <c r="X37" s="145"/>
      <c r="Y37" s="101"/>
      <c r="Z37" s="102"/>
      <c r="AA37" s="103"/>
      <c r="AB37" s="104"/>
      <c r="AC37" s="105"/>
      <c r="AD37" s="122"/>
      <c r="AE37" s="149"/>
      <c r="AF37" s="101"/>
      <c r="AG37" s="102"/>
      <c r="AH37" s="103"/>
      <c r="AI37" s="104"/>
      <c r="AJ37" s="105"/>
      <c r="AK37" s="122"/>
      <c r="AL37" s="156"/>
      <c r="AM37" s="101"/>
      <c r="AN37" s="102"/>
      <c r="AO37" s="103"/>
      <c r="AP37" s="104"/>
      <c r="AQ37" s="105"/>
      <c r="AR37" s="122"/>
    </row>
    <row r="38" hidden="1" spans="3:9">
      <c r="C38" s="106">
        <f>IF(E23="BOGEY",-1,G36)</f>
        <v>0</v>
      </c>
      <c r="D38" s="106">
        <f>IF(L23="BOGEY",-1,N36)</f>
        <v>0</v>
      </c>
      <c r="E38" s="106">
        <f>IF(S23="BOGEY",-1,U36)</f>
        <v>0</v>
      </c>
      <c r="F38" s="106">
        <f>IF(Z23="BOGEY",-1,AB36)</f>
        <v>0</v>
      </c>
      <c r="G38" s="106">
        <f>IF(AG23="BOGEY",-1,AI36)</f>
        <v>0</v>
      </c>
      <c r="H38" s="106">
        <f>IF(AN23="BOGEY",-1,AP36)</f>
        <v>-1</v>
      </c>
      <c r="I38" s="106"/>
    </row>
    <row r="39" ht="13.5" spans="7:7">
      <c r="G39" s="109"/>
    </row>
    <row r="40" s="44" customFormat="1" spans="1:24">
      <c r="A40" s="56"/>
      <c r="X40" s="146"/>
    </row>
    <row r="41" s="44" customFormat="1" spans="1:24">
      <c r="A41" s="56"/>
      <c r="X41" s="146"/>
    </row>
    <row r="42" s="44" customFormat="1" spans="1:24">
      <c r="A42" s="56"/>
      <c r="X42" s="146"/>
    </row>
    <row r="43" s="44" customFormat="1" spans="1:24">
      <c r="A43" s="56"/>
      <c r="X43" s="146"/>
    </row>
    <row r="44" s="44" customFormat="1" spans="1:24">
      <c r="A44" s="56"/>
      <c r="X44" s="146"/>
    </row>
    <row r="45" s="44" customFormat="1" spans="1:24">
      <c r="A45" s="56"/>
      <c r="X45" s="146"/>
    </row>
    <row r="46" s="44" customFormat="1" spans="1:24">
      <c r="A46" s="56"/>
      <c r="X46" s="146"/>
    </row>
    <row r="47" s="44" customFormat="1" spans="1:24">
      <c r="A47" s="56"/>
      <c r="X47" s="146"/>
    </row>
    <row r="48" s="44" customFormat="1" spans="1:24">
      <c r="A48" s="56"/>
      <c r="X48" s="146"/>
    </row>
    <row r="49" s="44" customFormat="1" spans="1:24">
      <c r="A49" s="56"/>
      <c r="X49" s="146"/>
    </row>
    <row r="50" s="44" customFormat="1" spans="1:24">
      <c r="A50" s="56"/>
      <c r="X50" s="146"/>
    </row>
    <row r="51" s="44" customFormat="1" spans="1:24">
      <c r="A51" s="56"/>
      <c r="X51" s="146"/>
    </row>
    <row r="52" s="44" customFormat="1" spans="1:24">
      <c r="A52" s="56"/>
      <c r="X52" s="146"/>
    </row>
    <row r="53" s="44" customFormat="1" spans="1:24">
      <c r="A53" s="56"/>
      <c r="X53" s="146"/>
    </row>
    <row r="54" s="44" customFormat="1" spans="1:24">
      <c r="A54" s="56"/>
      <c r="X54" s="146"/>
    </row>
    <row r="55" s="44" customFormat="1" spans="1:24">
      <c r="A55" s="56"/>
      <c r="X55" s="146"/>
    </row>
    <row r="56" s="44" customFormat="1" spans="1:24">
      <c r="A56" s="56"/>
      <c r="X56" s="146"/>
    </row>
    <row r="57" s="44" customFormat="1" spans="1:24">
      <c r="A57" s="56"/>
      <c r="X57" s="146"/>
    </row>
    <row r="58" s="44" customFormat="1" spans="1:24">
      <c r="A58" s="56"/>
      <c r="X58" s="146"/>
    </row>
    <row r="59" s="44" customFormat="1" spans="1:24">
      <c r="A59" s="56"/>
      <c r="X59" s="146"/>
    </row>
    <row r="60" s="44" customFormat="1" spans="1:24">
      <c r="A60" s="56"/>
      <c r="X60" s="146"/>
    </row>
    <row r="61" s="44" customFormat="1" spans="1:24">
      <c r="A61" s="56"/>
      <c r="X61" s="146"/>
    </row>
    <row r="62" s="44" customFormat="1" spans="1:24">
      <c r="A62" s="56"/>
      <c r="X62" s="146"/>
    </row>
    <row r="63" s="44" customFormat="1" spans="1:24">
      <c r="A63" s="56"/>
      <c r="X63" s="146"/>
    </row>
    <row r="64" s="44" customFormat="1" spans="1:24">
      <c r="A64" s="56"/>
      <c r="X64" s="146"/>
    </row>
    <row r="65" s="44" customFormat="1" spans="1:24">
      <c r="A65" s="56"/>
      <c r="X65" s="146"/>
    </row>
    <row r="66" s="44" customFormat="1" spans="1:24">
      <c r="A66" s="56"/>
      <c r="X66" s="146"/>
    </row>
    <row r="67" s="44" customFormat="1" spans="1:24">
      <c r="A67" s="56"/>
      <c r="X67" s="146"/>
    </row>
    <row r="68" s="44" customFormat="1" spans="1:24">
      <c r="A68" s="56"/>
      <c r="X68" s="146"/>
    </row>
    <row r="69" s="44" customFormat="1" spans="1:24">
      <c r="A69" s="56"/>
      <c r="X69" s="146"/>
    </row>
    <row r="70" s="44" customFormat="1" spans="1:24">
      <c r="A70" s="56"/>
      <c r="X70" s="146"/>
    </row>
    <row r="71" s="44" customFormat="1" spans="1:24">
      <c r="A71" s="56"/>
      <c r="X71" s="146"/>
    </row>
    <row r="72" s="44" customFormat="1" spans="1:24">
      <c r="A72" s="56"/>
      <c r="X72" s="146"/>
    </row>
    <row r="73" s="44" customFormat="1" spans="1:24">
      <c r="A73" s="56"/>
      <c r="X73" s="146"/>
    </row>
    <row r="74" s="44" customFormat="1" spans="1:24">
      <c r="A74" s="56"/>
      <c r="X74" s="146"/>
    </row>
    <row r="75" s="44" customFormat="1" spans="1:24">
      <c r="A75" s="56"/>
      <c r="X75" s="146"/>
    </row>
    <row r="76" s="44" customFormat="1" spans="1:24">
      <c r="A76" s="56"/>
      <c r="X76" s="146"/>
    </row>
    <row r="77" s="44" customFormat="1" spans="1:24">
      <c r="A77" s="56"/>
      <c r="X77" s="146"/>
    </row>
    <row r="78" s="44" customFormat="1" spans="1:24">
      <c r="A78" s="56"/>
      <c r="X78" s="146"/>
    </row>
    <row r="79" s="44" customFormat="1" spans="1:24">
      <c r="A79" s="56"/>
      <c r="X79" s="146"/>
    </row>
    <row r="80" s="44" customFormat="1" spans="1:24">
      <c r="A80" s="56"/>
      <c r="X80" s="146"/>
    </row>
    <row r="81" s="44" customFormat="1" spans="1:24">
      <c r="A81" s="56"/>
      <c r="X81" s="146"/>
    </row>
    <row r="82" s="44" customFormat="1" spans="1:24">
      <c r="A82" s="56"/>
      <c r="X82" s="146"/>
    </row>
    <row r="83" s="44" customFormat="1" spans="1:24">
      <c r="A83" s="56"/>
      <c r="X83" s="146"/>
    </row>
  </sheetData>
  <mergeCells count="100">
    <mergeCell ref="B3:C3"/>
    <mergeCell ref="D3:E3"/>
    <mergeCell ref="H3:I3"/>
    <mergeCell ref="K3:L3"/>
    <mergeCell ref="O3:P3"/>
    <mergeCell ref="R3:S3"/>
    <mergeCell ref="V3:W3"/>
    <mergeCell ref="Y3:Z3"/>
    <mergeCell ref="AC3:AD3"/>
    <mergeCell ref="AF3:AG3"/>
    <mergeCell ref="AJ3:AK3"/>
    <mergeCell ref="AM3:AN3"/>
    <mergeCell ref="AQ3:AR3"/>
    <mergeCell ref="B4:C4"/>
    <mergeCell ref="E4:H4"/>
    <mergeCell ref="L4:O4"/>
    <mergeCell ref="S4:V4"/>
    <mergeCell ref="Z4:AC4"/>
    <mergeCell ref="AG4:AJ4"/>
    <mergeCell ref="AN4:AQ4"/>
    <mergeCell ref="E16:F16"/>
    <mergeCell ref="G16:I16"/>
    <mergeCell ref="L16:M16"/>
    <mergeCell ref="N16:P16"/>
    <mergeCell ref="S16:T16"/>
    <mergeCell ref="U16:W16"/>
    <mergeCell ref="Z16:AA16"/>
    <mergeCell ref="AB16:AD16"/>
    <mergeCell ref="AG16:AH16"/>
    <mergeCell ref="AI16:AK16"/>
    <mergeCell ref="AN16:AO16"/>
    <mergeCell ref="AP16:AR16"/>
    <mergeCell ref="B22:C22"/>
    <mergeCell ref="D22:E22"/>
    <mergeCell ref="H22:I22"/>
    <mergeCell ref="K22:L22"/>
    <mergeCell ref="O22:P22"/>
    <mergeCell ref="R22:S22"/>
    <mergeCell ref="V22:W22"/>
    <mergeCell ref="Y22:Z22"/>
    <mergeCell ref="AC22:AD22"/>
    <mergeCell ref="AF22:AG22"/>
    <mergeCell ref="AJ22:AK22"/>
    <mergeCell ref="AM22:AN22"/>
    <mergeCell ref="AQ22:AR22"/>
    <mergeCell ref="B23:C23"/>
    <mergeCell ref="E23:H23"/>
    <mergeCell ref="L23:O23"/>
    <mergeCell ref="S23:V23"/>
    <mergeCell ref="Z23:AC23"/>
    <mergeCell ref="AG23:AJ23"/>
    <mergeCell ref="AN23:AQ23"/>
    <mergeCell ref="E35:F35"/>
    <mergeCell ref="G35:I35"/>
    <mergeCell ref="L35:M35"/>
    <mergeCell ref="N35:P35"/>
    <mergeCell ref="S35:T35"/>
    <mergeCell ref="U35:W35"/>
    <mergeCell ref="Z35:AA35"/>
    <mergeCell ref="AB35:AD35"/>
    <mergeCell ref="AG35:AH35"/>
    <mergeCell ref="AI35:AK35"/>
    <mergeCell ref="AN35:AO35"/>
    <mergeCell ref="AP35:AR35"/>
    <mergeCell ref="D17:D18"/>
    <mergeCell ref="D36:D37"/>
    <mergeCell ref="K17:K18"/>
    <mergeCell ref="K36:K37"/>
    <mergeCell ref="R17:R18"/>
    <mergeCell ref="R36:R37"/>
    <mergeCell ref="Y17:Y18"/>
    <mergeCell ref="Y36:Y37"/>
    <mergeCell ref="AF17:AF18"/>
    <mergeCell ref="AF36:AF37"/>
    <mergeCell ref="AM17:AM18"/>
    <mergeCell ref="AM36:AM37"/>
    <mergeCell ref="N36:P37"/>
    <mergeCell ref="AI36:AK37"/>
    <mergeCell ref="L36:M37"/>
    <mergeCell ref="Z36:AA37"/>
    <mergeCell ref="AN36:AO37"/>
    <mergeCell ref="U36:W37"/>
    <mergeCell ref="AP36:AR37"/>
    <mergeCell ref="E36:F37"/>
    <mergeCell ref="S36:T37"/>
    <mergeCell ref="AG36:AH37"/>
    <mergeCell ref="G36:I37"/>
    <mergeCell ref="AB36:AD37"/>
    <mergeCell ref="N17:P18"/>
    <mergeCell ref="AI17:AK18"/>
    <mergeCell ref="L17:M18"/>
    <mergeCell ref="Z17:AA18"/>
    <mergeCell ref="AN17:AO18"/>
    <mergeCell ref="U17:W18"/>
    <mergeCell ref="AP17:AR18"/>
    <mergeCell ref="E17:F18"/>
    <mergeCell ref="S17:T18"/>
    <mergeCell ref="AG17:AH18"/>
    <mergeCell ref="G17:I18"/>
    <mergeCell ref="AB17:AD18"/>
  </mergeCells>
  <conditionalFormatting sqref="E17">
    <cfRule type="expression" dxfId="0" priority="41" stopIfTrue="1">
      <formula>ISERROR(E17)</formula>
    </cfRule>
  </conditionalFormatting>
  <conditionalFormatting sqref="L17">
    <cfRule type="expression" dxfId="0" priority="39" stopIfTrue="1">
      <formula>ISERROR(L17)</formula>
    </cfRule>
  </conditionalFormatting>
  <conditionalFormatting sqref="N17">
    <cfRule type="expression" dxfId="0" priority="40" stopIfTrue="1">
      <formula>ISERROR(N17)</formula>
    </cfRule>
  </conditionalFormatting>
  <conditionalFormatting sqref="S17">
    <cfRule type="expression" dxfId="0" priority="43" stopIfTrue="1">
      <formula>ISERROR(S17)</formula>
    </cfRule>
  </conditionalFormatting>
  <conditionalFormatting sqref="U17">
    <cfRule type="expression" dxfId="0" priority="44" stopIfTrue="1">
      <formula>ISERROR(U17)</formula>
    </cfRule>
  </conditionalFormatting>
  <conditionalFormatting sqref="Z17">
    <cfRule type="expression" dxfId="0" priority="42" stopIfTrue="1">
      <formula>ISERROR(Z17)</formula>
    </cfRule>
  </conditionalFormatting>
  <conditionalFormatting sqref="AB17">
    <cfRule type="expression" dxfId="0" priority="27" stopIfTrue="1">
      <formula>ISERROR(AB17)</formula>
    </cfRule>
  </conditionalFormatting>
  <conditionalFormatting sqref="AI17">
    <cfRule type="expression" dxfId="0" priority="45" stopIfTrue="1">
      <formula>ISERROR(AI17)</formula>
    </cfRule>
  </conditionalFormatting>
  <conditionalFormatting sqref="AP17">
    <cfRule type="expression" dxfId="0" priority="46" stopIfTrue="1">
      <formula>ISERROR(AP17)</formula>
    </cfRule>
  </conditionalFormatting>
  <conditionalFormatting sqref="X18">
    <cfRule type="expression" dxfId="0" priority="37" stopIfTrue="1">
      <formula>ISERROR(X18)</formula>
    </cfRule>
  </conditionalFormatting>
  <conditionalFormatting sqref="E36">
    <cfRule type="expression" dxfId="0" priority="63" stopIfTrue="1">
      <formula>ISERROR(E36)</formula>
    </cfRule>
  </conditionalFormatting>
  <conditionalFormatting sqref="L36">
    <cfRule type="expression" dxfId="0" priority="61" stopIfTrue="1">
      <formula>ISERROR(L36)</formula>
    </cfRule>
  </conditionalFormatting>
  <conditionalFormatting sqref="N36">
    <cfRule type="expression" dxfId="0" priority="62" stopIfTrue="1">
      <formula>ISERROR(N36)</formula>
    </cfRule>
  </conditionalFormatting>
  <conditionalFormatting sqref="S36">
    <cfRule type="expression" dxfId="0" priority="65" stopIfTrue="1">
      <formula>ISERROR(S36)</formula>
    </cfRule>
  </conditionalFormatting>
  <conditionalFormatting sqref="U36">
    <cfRule type="expression" dxfId="0" priority="66" stopIfTrue="1">
      <formula>ISERROR(U36)</formula>
    </cfRule>
  </conditionalFormatting>
  <conditionalFormatting sqref="Z36">
    <cfRule type="expression" dxfId="0" priority="64" stopIfTrue="1">
      <formula>ISERROR(Z36)</formula>
    </cfRule>
  </conditionalFormatting>
  <conditionalFormatting sqref="AB36">
    <cfRule type="expression" dxfId="0" priority="49" stopIfTrue="1">
      <formula>ISERROR(AB36)</formula>
    </cfRule>
  </conditionalFormatting>
  <conditionalFormatting sqref="AI36">
    <cfRule type="expression" dxfId="0" priority="67" stopIfTrue="1">
      <formula>ISERROR(AI36)</formula>
    </cfRule>
  </conditionalFormatting>
  <conditionalFormatting sqref="AP36">
    <cfRule type="expression" dxfId="0" priority="68" stopIfTrue="1">
      <formula>ISERROR(AP36)</formula>
    </cfRule>
  </conditionalFormatting>
  <conditionalFormatting sqref="D17:D18">
    <cfRule type="cellIs" dxfId="1" priority="21" operator="equal">
      <formula>1</formula>
    </cfRule>
    <cfRule type="containsErrors" dxfId="2" priority="20">
      <formula>ISERROR(D17)</formula>
    </cfRule>
  </conditionalFormatting>
  <conditionalFormatting sqref="D36:D37">
    <cfRule type="cellIs" dxfId="3" priority="55" operator="equal">
      <formula>1</formula>
    </cfRule>
  </conditionalFormatting>
  <conditionalFormatting sqref="K17:K18">
    <cfRule type="cellIs" dxfId="1" priority="2" operator="equal">
      <formula>1</formula>
    </cfRule>
    <cfRule type="containsErrors" dxfId="2" priority="1">
      <formula>ISERROR(K17)</formula>
    </cfRule>
  </conditionalFormatting>
  <conditionalFormatting sqref="K36:K37">
    <cfRule type="cellIs" dxfId="3" priority="7" operator="equal">
      <formula>1</formula>
    </cfRule>
  </conditionalFormatting>
  <conditionalFormatting sqref="Q17:Q18">
    <cfRule type="expression" dxfId="0" priority="36" stopIfTrue="1">
      <formula>ISERROR(Q17)</formula>
    </cfRule>
  </conditionalFormatting>
  <conditionalFormatting sqref="Q36:Q37">
    <cfRule type="expression" dxfId="0" priority="58" stopIfTrue="1">
      <formula>ISERROR(Q36)</formula>
    </cfRule>
  </conditionalFormatting>
  <conditionalFormatting sqref="R17:R18">
    <cfRule type="cellIs" dxfId="4" priority="19" operator="equal">
      <formula>1</formula>
    </cfRule>
    <cfRule type="containsErrors" dxfId="2" priority="18">
      <formula>ISERROR(R17)</formula>
    </cfRule>
  </conditionalFormatting>
  <conditionalFormatting sqref="R36:R37">
    <cfRule type="cellIs" dxfId="3" priority="6" operator="equal">
      <formula>1</formula>
    </cfRule>
  </conditionalFormatting>
  <conditionalFormatting sqref="X36:X37">
    <cfRule type="expression" dxfId="0" priority="59" stopIfTrue="1">
      <formula>ISERROR(X36)</formula>
    </cfRule>
  </conditionalFormatting>
  <conditionalFormatting sqref="Y17:Y18">
    <cfRule type="cellIs" dxfId="4" priority="13" operator="equal">
      <formula>1</formula>
    </cfRule>
    <cfRule type="containsErrors" dxfId="2" priority="12">
      <formula>ISERROR(Y17)</formula>
    </cfRule>
  </conditionalFormatting>
  <conditionalFormatting sqref="Y36:Y37">
    <cfRule type="cellIs" dxfId="3" priority="5" operator="equal">
      <formula>1</formula>
    </cfRule>
  </conditionalFormatting>
  <conditionalFormatting sqref="AE17:AE18">
    <cfRule type="expression" dxfId="0" priority="38" stopIfTrue="1">
      <formula>ISERROR(AE17)</formula>
    </cfRule>
  </conditionalFormatting>
  <conditionalFormatting sqref="AF17:AF18">
    <cfRule type="cellIs" dxfId="4" priority="11" operator="equal">
      <formula>1</formula>
    </cfRule>
    <cfRule type="containsErrors" dxfId="2" priority="10">
      <formula>ISERROR(AF17)</formula>
    </cfRule>
  </conditionalFormatting>
  <conditionalFormatting sqref="AF36:AF37">
    <cfRule type="cellIs" dxfId="5" priority="51" operator="equal">
      <formula>1</formula>
    </cfRule>
  </conditionalFormatting>
  <conditionalFormatting sqref="AL17:AL18">
    <cfRule type="expression" dxfId="0" priority="35" stopIfTrue="1">
      <formula>ISERROR(AL17)</formula>
    </cfRule>
  </conditionalFormatting>
  <conditionalFormatting sqref="AL36:AL37">
    <cfRule type="expression" dxfId="0" priority="57" stopIfTrue="1">
      <formula>ISERROR(AL36)</formula>
    </cfRule>
  </conditionalFormatting>
  <conditionalFormatting sqref="AM17:AM18">
    <cfRule type="cellIs" dxfId="4" priority="9" operator="equal">
      <formula>1</formula>
    </cfRule>
    <cfRule type="containsErrors" dxfId="2" priority="8">
      <formula>ISERROR(AM17)</formula>
    </cfRule>
  </conditionalFormatting>
  <conditionalFormatting sqref="AM36:AM37">
    <cfRule type="cellIs" dxfId="5" priority="3" operator="equal">
      <formula>1</formula>
    </cfRule>
  </conditionalFormatting>
  <conditionalFormatting sqref="E17:J18 Z17:AE18 AG17:AL18 AN17:AR18 L17:Q18 S18:X18 S17:W17">
    <cfRule type="containsErrors" dxfId="6" priority="26">
      <formula>ISERROR(E17)</formula>
    </cfRule>
  </conditionalFormatting>
  <conditionalFormatting sqref="G17 J17:J18">
    <cfRule type="expression" dxfId="0" priority="34" stopIfTrue="1">
      <formula>ISERROR(G17)</formula>
    </cfRule>
  </conditionalFormatting>
  <conditionalFormatting sqref="AG17 AN17">
    <cfRule type="expression" dxfId="0" priority="47" stopIfTrue="1">
      <formula>ISERROR(AG17)</formula>
    </cfRule>
  </conditionalFormatting>
  <conditionalFormatting sqref="D36:AD37 AF36:AR37">
    <cfRule type="containsErrors" dxfId="2" priority="48">
      <formula>ISERROR(D36)</formula>
    </cfRule>
  </conditionalFormatting>
  <conditionalFormatting sqref="G36 J36:J37">
    <cfRule type="expression" dxfId="0" priority="56" stopIfTrue="1">
      <formula>ISERROR(G36)</formula>
    </cfRule>
  </conditionalFormatting>
  <conditionalFormatting sqref="AG36 AN36">
    <cfRule type="expression" dxfId="0" priority="69" stopIfTrue="1">
      <formula>ISERROR(AG36)</formula>
    </cfRule>
  </conditionalFormatting>
  <pageMargins left="0.315278" right="0.118056" top="0.078472" bottom="0.078472" header="0.315278" footer="0.315278"/>
  <pageSetup paperSize="9" fitToWidth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</sheetPr>
  <dimension ref="A1:AC32"/>
  <sheetViews>
    <sheetView tabSelected="1" workbookViewId="0">
      <selection activeCell="Q36" sqref="Q36"/>
    </sheetView>
  </sheetViews>
  <sheetFormatPr defaultColWidth="9" defaultRowHeight="12.75"/>
  <cols>
    <col min="2" max="2" width="7.85714285714286" style="1" customWidth="1"/>
    <col min="3" max="3" width="18.7142857142857" style="2" customWidth="1"/>
    <col min="4" max="4" width="4" style="2" customWidth="1"/>
    <col min="5" max="5" width="5.57142857142857" customWidth="1"/>
    <col min="6" max="15" width="4.28571428571429" customWidth="1"/>
    <col min="20" max="29" width="4.28571428571429" customWidth="1"/>
  </cols>
  <sheetData>
    <row r="1" spans="1:1">
      <c r="A1" t="s">
        <v>15</v>
      </c>
    </row>
    <row r="2" ht="13.5" spans="2:9">
      <c r="B2" s="3" t="s">
        <v>16</v>
      </c>
      <c r="I2" t="s">
        <v>17</v>
      </c>
    </row>
    <row r="3" ht="18" customHeight="1" spans="2:29">
      <c r="B3" s="4" t="s">
        <v>0</v>
      </c>
      <c r="C3" s="5" t="s">
        <v>18</v>
      </c>
      <c r="D3" s="6" t="s">
        <v>19</v>
      </c>
      <c r="E3" s="7" t="s">
        <v>20</v>
      </c>
      <c r="F3" s="7">
        <v>1</v>
      </c>
      <c r="G3" s="7">
        <v>2</v>
      </c>
      <c r="H3" s="7">
        <v>3</v>
      </c>
      <c r="I3" s="7">
        <v>4</v>
      </c>
      <c r="J3" s="7">
        <v>5</v>
      </c>
      <c r="K3" s="7">
        <v>6</v>
      </c>
      <c r="L3" s="7">
        <v>7</v>
      </c>
      <c r="M3" s="7">
        <v>8</v>
      </c>
      <c r="N3" s="7">
        <v>9</v>
      </c>
      <c r="O3" s="41">
        <v>10</v>
      </c>
      <c r="T3" s="7">
        <v>1</v>
      </c>
      <c r="U3" s="7">
        <v>2</v>
      </c>
      <c r="V3" s="7">
        <v>3</v>
      </c>
      <c r="W3" s="7">
        <v>4</v>
      </c>
      <c r="X3" s="7">
        <v>5</v>
      </c>
      <c r="Y3" s="7">
        <v>6</v>
      </c>
      <c r="Z3" s="7">
        <v>7</v>
      </c>
      <c r="AA3" s="7">
        <v>8</v>
      </c>
      <c r="AB3" s="7">
        <v>9</v>
      </c>
      <c r="AC3" s="41">
        <v>10</v>
      </c>
    </row>
    <row r="4" ht="18" customHeight="1" spans="2:29">
      <c r="B4" s="8"/>
      <c r="C4" s="9"/>
      <c r="D4" s="9"/>
      <c r="E4" s="10"/>
      <c r="F4" s="11"/>
      <c r="G4" s="11"/>
      <c r="H4" s="11"/>
      <c r="I4" s="11"/>
      <c r="J4" s="11"/>
      <c r="K4" s="11"/>
      <c r="L4" s="11"/>
      <c r="M4" s="11"/>
      <c r="N4" s="11"/>
      <c r="O4" s="11"/>
      <c r="T4" s="11"/>
      <c r="U4" s="11"/>
      <c r="V4" s="11"/>
      <c r="W4" s="11"/>
      <c r="X4" s="11"/>
      <c r="Y4" s="11"/>
      <c r="Z4" s="11"/>
      <c r="AA4" s="11"/>
      <c r="AB4" s="11"/>
      <c r="AC4" s="11"/>
    </row>
    <row r="5" ht="18" customHeight="1" spans="2:29">
      <c r="B5" s="12"/>
      <c r="C5" s="13"/>
      <c r="D5" s="14"/>
      <c r="E5" s="10"/>
      <c r="F5" s="11"/>
      <c r="G5" s="11"/>
      <c r="H5" s="11"/>
      <c r="I5" s="11"/>
      <c r="J5" s="11"/>
      <c r="K5" s="11"/>
      <c r="L5" s="11"/>
      <c r="M5" s="11"/>
      <c r="N5" s="11"/>
      <c r="O5" s="11"/>
      <c r="T5" s="11"/>
      <c r="U5" s="11"/>
      <c r="V5" s="11"/>
      <c r="W5" s="11"/>
      <c r="X5" s="11"/>
      <c r="Y5" s="11"/>
      <c r="Z5" s="11"/>
      <c r="AA5" s="11"/>
      <c r="AB5" s="11"/>
      <c r="AC5" s="11"/>
    </row>
    <row r="6" ht="18" customHeight="1" spans="2:29">
      <c r="B6" s="8"/>
      <c r="C6" s="15"/>
      <c r="D6" s="9"/>
      <c r="E6" s="16"/>
      <c r="F6" s="11"/>
      <c r="G6" s="11"/>
      <c r="H6" s="11"/>
      <c r="I6" s="11"/>
      <c r="J6" s="11"/>
      <c r="K6" s="11"/>
      <c r="L6" s="11"/>
      <c r="M6" s="11"/>
      <c r="N6" s="35"/>
      <c r="O6" s="42"/>
      <c r="T6" s="11"/>
      <c r="U6" s="11"/>
      <c r="V6" s="11"/>
      <c r="W6" s="11"/>
      <c r="X6" s="11"/>
      <c r="Y6" s="11"/>
      <c r="Z6" s="11"/>
      <c r="AA6" s="11"/>
      <c r="AB6" s="35"/>
      <c r="AC6" s="42"/>
    </row>
    <row r="7" ht="18" customHeight="1" spans="2:29">
      <c r="B7" s="8"/>
      <c r="C7" s="15"/>
      <c r="D7" s="9"/>
      <c r="E7" s="16"/>
      <c r="F7" s="11"/>
      <c r="G7" s="11"/>
      <c r="H7" s="11"/>
      <c r="I7" s="11"/>
      <c r="J7" s="11"/>
      <c r="K7" s="11"/>
      <c r="L7" s="11"/>
      <c r="M7" s="11"/>
      <c r="N7" s="11"/>
      <c r="O7" s="11"/>
      <c r="T7" s="11"/>
      <c r="U7" s="11"/>
      <c r="V7" s="11"/>
      <c r="W7" s="11"/>
      <c r="X7" s="11"/>
      <c r="Y7" s="11"/>
      <c r="Z7" s="11"/>
      <c r="AA7" s="11"/>
      <c r="AB7" s="11"/>
      <c r="AC7" s="11"/>
    </row>
    <row r="8" ht="18" customHeight="1" spans="2:29">
      <c r="B8" s="8"/>
      <c r="C8" s="15"/>
      <c r="D8" s="9"/>
      <c r="E8" s="16"/>
      <c r="F8" s="11"/>
      <c r="G8" s="11"/>
      <c r="H8" s="11"/>
      <c r="I8" s="11"/>
      <c r="J8" s="11"/>
      <c r="K8" s="11"/>
      <c r="L8" s="11"/>
      <c r="M8" s="11"/>
      <c r="N8" s="35"/>
      <c r="O8" s="42"/>
      <c r="T8" s="11"/>
      <c r="U8" s="11"/>
      <c r="V8" s="11"/>
      <c r="W8" s="11"/>
      <c r="X8" s="11"/>
      <c r="Y8" s="11"/>
      <c r="Z8" s="11"/>
      <c r="AA8" s="11"/>
      <c r="AB8" s="35"/>
      <c r="AC8" s="42"/>
    </row>
    <row r="9" ht="18" customHeight="1" spans="2:29">
      <c r="B9" s="17"/>
      <c r="C9" s="18" t="s">
        <v>21</v>
      </c>
      <c r="D9" s="19"/>
      <c r="E9" s="20"/>
      <c r="F9" s="21">
        <f>IF($C$9="bogey",ROUND($E$7,0),"")</f>
        <v>0</v>
      </c>
      <c r="G9" s="22">
        <f>IF($C$9="bogey",ROUND($E$8,0),"")</f>
        <v>0</v>
      </c>
      <c r="H9" s="22">
        <f>IF($C$9="bogey",ROUND($E$6,0),"")</f>
        <v>0</v>
      </c>
      <c r="I9" s="22">
        <f>IF($C$9="bogey",ROUND($E$5,0),"")</f>
        <v>0</v>
      </c>
      <c r="J9" s="22">
        <f>IF($C$9="bogey",ROUND($E$4,0),"")</f>
        <v>0</v>
      </c>
      <c r="K9" s="22">
        <f>IF($C$9="bogey",ROUND($E$7,0),"")</f>
        <v>0</v>
      </c>
      <c r="L9" s="22">
        <f>IF($C$9="bogey",ROUND($E$8,0),"")</f>
        <v>0</v>
      </c>
      <c r="M9" s="22">
        <f>IF($C$9="bogey",ROUND($E$6,0),"")</f>
        <v>0</v>
      </c>
      <c r="N9" s="22">
        <f>IF($C$9="bogey",ROUND($E$5,0),"")</f>
        <v>0</v>
      </c>
      <c r="O9" s="43">
        <f>IF($C$9="bogey",ROUND($E$4,0),"")</f>
        <v>0</v>
      </c>
      <c r="Q9" t="s">
        <v>22</v>
      </c>
      <c r="T9" s="21">
        <f>IF($C$9="bogey",ROUND($E$7,0),"")</f>
        <v>0</v>
      </c>
      <c r="U9" s="22">
        <f>IF($C$9="bogey",ROUND($E$8,0),"")</f>
        <v>0</v>
      </c>
      <c r="V9" s="22">
        <f>IF($C$9="bogey",ROUND($E$6,0),"")</f>
        <v>0</v>
      </c>
      <c r="W9" s="22">
        <f>IF($C$9="bogey",ROUND($E$5,0),"")</f>
        <v>0</v>
      </c>
      <c r="X9" s="22">
        <f>IF($C$9="bogey",ROUND($E$4,0),"")</f>
        <v>0</v>
      </c>
      <c r="Y9" s="22">
        <f>IF($C$9="bogey",ROUND($E$7,0),"")</f>
        <v>0</v>
      </c>
      <c r="Z9" s="22">
        <f>IF($C$9="bogey",ROUND($E$8,0),"")</f>
        <v>0</v>
      </c>
      <c r="AA9" s="22">
        <f>IF($C$9="bogey",ROUND($E$6,0),"")</f>
        <v>0</v>
      </c>
      <c r="AB9" s="22">
        <f>IF($C$9="bogey",ROUND($E$5,0),"")</f>
        <v>0</v>
      </c>
      <c r="AC9" s="43">
        <f>IF($C$9="bogey",ROUND($E$4,0),"")</f>
        <v>0</v>
      </c>
    </row>
    <row r="10" ht="13.5" spans="2:29">
      <c r="B10" s="23"/>
      <c r="C10" s="24">
        <v>5</v>
      </c>
      <c r="D10" s="24"/>
      <c r="E10" s="5"/>
      <c r="F10" s="25"/>
      <c r="G10" s="25"/>
      <c r="H10" s="25"/>
      <c r="I10" s="25"/>
      <c r="J10" s="25"/>
      <c r="K10" s="25"/>
      <c r="L10" s="25"/>
      <c r="M10" s="25"/>
      <c r="N10" s="25"/>
      <c r="O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</row>
    <row r="13" spans="1:4">
      <c r="A13" t="s">
        <v>15</v>
      </c>
      <c r="B13"/>
      <c r="C13"/>
      <c r="D13"/>
    </row>
    <row r="14" spans="2:9">
      <c r="B14" s="3" t="s">
        <v>23</v>
      </c>
      <c r="I14" t="s">
        <v>17</v>
      </c>
    </row>
    <row r="15" ht="13.5" customHeight="1" spans="2:29">
      <c r="B15" s="4" t="s">
        <v>0</v>
      </c>
      <c r="C15" s="5" t="s">
        <v>18</v>
      </c>
      <c r="D15" s="5" t="s">
        <v>19</v>
      </c>
      <c r="E15" s="7" t="s">
        <v>20</v>
      </c>
      <c r="F15" s="7">
        <v>1</v>
      </c>
      <c r="G15" s="7">
        <v>2</v>
      </c>
      <c r="H15" s="7">
        <v>3</v>
      </c>
      <c r="I15" s="7">
        <v>4</v>
      </c>
      <c r="J15" s="7">
        <v>5</v>
      </c>
      <c r="K15" s="7">
        <v>6</v>
      </c>
      <c r="L15" s="7">
        <v>7</v>
      </c>
      <c r="M15" s="7">
        <v>8</v>
      </c>
      <c r="N15" s="7">
        <v>9</v>
      </c>
      <c r="O15" s="41">
        <v>10</v>
      </c>
      <c r="T15" s="7">
        <v>1</v>
      </c>
      <c r="U15" s="7">
        <v>2</v>
      </c>
      <c r="V15" s="7">
        <v>3</v>
      </c>
      <c r="W15" s="7">
        <v>4</v>
      </c>
      <c r="X15" s="7">
        <v>5</v>
      </c>
      <c r="Y15" s="7">
        <v>6</v>
      </c>
      <c r="Z15" s="7">
        <v>7</v>
      </c>
      <c r="AA15" s="7">
        <v>8</v>
      </c>
      <c r="AB15" s="7">
        <v>9</v>
      </c>
      <c r="AC15" s="41">
        <v>10</v>
      </c>
    </row>
    <row r="16" ht="15" customHeight="1" spans="2:29">
      <c r="B16" s="26"/>
      <c r="C16" s="27"/>
      <c r="D16" s="28"/>
      <c r="E16" s="29"/>
      <c r="F16" s="30" t="str">
        <f>IF($C16="bogey",ROUND($E17,0),"")</f>
        <v/>
      </c>
      <c r="G16" s="30" t="str">
        <f>IF($C16="bogey",ROUND($E18,0),"")</f>
        <v/>
      </c>
      <c r="H16" s="30" t="str">
        <f t="shared" ref="H16:H18" si="0">IF($C16="bogey",ROUND($E19,0),"")</f>
        <v/>
      </c>
      <c r="I16" s="30" t="str">
        <f>IF($C16="bogey",ROUND($E20,0),"")</f>
        <v/>
      </c>
      <c r="J16" s="30" t="str">
        <f>IF($C16="bogey",ROUND($E21,0),"")</f>
        <v/>
      </c>
      <c r="K16" s="30" t="str">
        <f>IF($C16="bogey",ROUND($E17,0),"")</f>
        <v/>
      </c>
      <c r="L16" s="30" t="str">
        <f>IF($C16="bogey",ROUND($E18,0),"")</f>
        <v/>
      </c>
      <c r="M16" s="30" t="str">
        <f t="shared" ref="M16:M18" si="1">IF($C16="bogey",ROUND($E19,0),"")</f>
        <v/>
      </c>
      <c r="N16" s="30" t="str">
        <f>IF($C16="bogey",ROUND($E20,0),"")</f>
        <v/>
      </c>
      <c r="O16" s="30" t="str">
        <f>IF($C16="bogey",ROUND($E21,0),"")</f>
        <v/>
      </c>
      <c r="T16" s="30" t="str">
        <f>IF($C16="bogey",ROUND($E17,0),"")</f>
        <v/>
      </c>
      <c r="U16" s="30" t="str">
        <f>IF($C16="bogey",ROUND($E18,0),"")</f>
        <v/>
      </c>
      <c r="V16" s="30" t="str">
        <f t="shared" ref="V16:V18" si="2">IF($C16="bogey",ROUND($E19,0),"")</f>
        <v/>
      </c>
      <c r="W16" s="30" t="str">
        <f>IF($C16="bogey",ROUND($E20,0),"")</f>
        <v/>
      </c>
      <c r="X16" s="30" t="str">
        <f>IF($C16="bogey",ROUND($E21,0),"")</f>
        <v/>
      </c>
      <c r="Y16" s="30" t="str">
        <f>IF($C16="bogey",ROUND($E17,0),"")</f>
        <v/>
      </c>
      <c r="Z16" s="30" t="str">
        <f>IF($C16="bogey",ROUND($E18,0),"")</f>
        <v/>
      </c>
      <c r="AA16" s="30" t="str">
        <f t="shared" ref="AA16:AA18" si="3">IF($C16="bogey",ROUND($E19,0),"")</f>
        <v/>
      </c>
      <c r="AB16" s="30" t="str">
        <f>IF($C16="bogey",ROUND($E20,0),"")</f>
        <v/>
      </c>
      <c r="AC16" s="30" t="str">
        <f>IF($C16="bogey",ROUND($E21,0),"")</f>
        <v/>
      </c>
    </row>
    <row r="17" ht="15" customHeight="1" spans="2:29">
      <c r="B17" s="31"/>
      <c r="C17" s="32"/>
      <c r="D17" s="33"/>
      <c r="E17" s="34"/>
      <c r="F17" s="35" t="str">
        <f>IF($C17="bogey",ROUND($E16,0),"")</f>
        <v/>
      </c>
      <c r="G17" s="35" t="str">
        <f>IF($C17="bogey",ROUND($E19,0),"")</f>
        <v/>
      </c>
      <c r="H17" s="35" t="str">
        <f t="shared" si="0"/>
        <v/>
      </c>
      <c r="I17" s="35" t="str">
        <f>IF($C17="bogey",ROUND($E21,0),"")</f>
        <v/>
      </c>
      <c r="J17" s="35" t="str">
        <f>IF($C17="bogey",ROUND($E18,0),"")</f>
        <v/>
      </c>
      <c r="K17" s="35" t="str">
        <f>IF($C17="bogey",ROUND($E16,0),"")</f>
        <v/>
      </c>
      <c r="L17" s="35" t="str">
        <f>IF($C17="bogey",ROUND($E19,0),"")</f>
        <v/>
      </c>
      <c r="M17" s="35" t="str">
        <f t="shared" si="1"/>
        <v/>
      </c>
      <c r="N17" s="35" t="str">
        <f>IF($C17="bogey",ROUND($E21,0),"")</f>
        <v/>
      </c>
      <c r="O17" s="35" t="str">
        <f>IF($C17="bogey",ROUND($E18,0),"")</f>
        <v/>
      </c>
      <c r="T17" s="35" t="str">
        <f>IF($C17="bogey",ROUND($E16,0),"")</f>
        <v/>
      </c>
      <c r="U17" s="35" t="str">
        <f>IF($C17="bogey",ROUND($E19,0),"")</f>
        <v/>
      </c>
      <c r="V17" s="35" t="str">
        <f t="shared" si="2"/>
        <v/>
      </c>
      <c r="W17" s="35" t="str">
        <f>IF($C17="bogey",ROUND($E21,0),"")</f>
        <v/>
      </c>
      <c r="X17" s="35" t="str">
        <f>IF($C17="bogey",ROUND($E18,0),"")</f>
        <v/>
      </c>
      <c r="Y17" s="35" t="str">
        <f>IF($C17="bogey",ROUND($E16,0),"")</f>
        <v/>
      </c>
      <c r="Z17" s="35" t="str">
        <f>IF($C17="bogey",ROUND($E19,0),"")</f>
        <v/>
      </c>
      <c r="AA17" s="35" t="str">
        <f t="shared" si="3"/>
        <v/>
      </c>
      <c r="AB17" s="35" t="str">
        <f>IF($C17="bogey",ROUND($E21,0),"")</f>
        <v/>
      </c>
      <c r="AC17" s="35" t="str">
        <f>IF($C17="bogey",ROUND($E18,0),"")</f>
        <v/>
      </c>
    </row>
    <row r="18" ht="15" customHeight="1" spans="2:29">
      <c r="B18" s="31"/>
      <c r="C18" s="32"/>
      <c r="D18" s="33"/>
      <c r="E18" s="29"/>
      <c r="F18" s="35" t="str">
        <f>IF($C18="bogey",ROUND($E20,0),"")</f>
        <v/>
      </c>
      <c r="G18" s="35" t="str">
        <f>IF($C18="bogey",ROUND($E16,0),"")</f>
        <v/>
      </c>
      <c r="H18" s="35" t="str">
        <f t="shared" si="0"/>
        <v/>
      </c>
      <c r="I18" s="35" t="str">
        <f>IF($C18="bogey",ROUND($E19,0),"")</f>
        <v/>
      </c>
      <c r="J18" s="35" t="str">
        <f>IF($C18="bogey",ROUND($E17,0),"")</f>
        <v/>
      </c>
      <c r="K18" s="35" t="str">
        <f>IF($C18="bogey",ROUND($E20,0),"")</f>
        <v/>
      </c>
      <c r="L18" s="35" t="str">
        <f>IF($C18="bogey",ROUND($E16,0),"")</f>
        <v/>
      </c>
      <c r="M18" s="30" t="str">
        <f t="shared" si="1"/>
        <v/>
      </c>
      <c r="N18" s="30" t="str">
        <f>IF($C18="bogey",ROUND($E19,0),"")</f>
        <v/>
      </c>
      <c r="O18" s="35" t="str">
        <f>IF($C18="bogey",ROUND($E17,0),"")</f>
        <v/>
      </c>
      <c r="T18" s="35" t="str">
        <f>IF($C18="bogey",ROUND($E20,0),"")</f>
        <v/>
      </c>
      <c r="U18" s="35" t="str">
        <f>IF($C18="bogey",ROUND($E16,0),"")</f>
        <v/>
      </c>
      <c r="V18" s="35" t="str">
        <f t="shared" si="2"/>
        <v/>
      </c>
      <c r="W18" s="35" t="str">
        <f>IF($C18="bogey",ROUND($E19,0),"")</f>
        <v/>
      </c>
      <c r="X18" s="35" t="str">
        <f>IF($C18="bogey",ROUND($E17,0),"")</f>
        <v/>
      </c>
      <c r="Y18" s="35" t="str">
        <f>IF($C18="bogey",ROUND($E20,0),"")</f>
        <v/>
      </c>
      <c r="Z18" s="35" t="str">
        <f>IF($C18="bogey",ROUND($E16,0),"")</f>
        <v/>
      </c>
      <c r="AA18" s="30" t="str">
        <f t="shared" si="3"/>
        <v/>
      </c>
      <c r="AB18" s="30" t="str">
        <f>IF($C18="bogey",ROUND($E19,0),"")</f>
        <v/>
      </c>
      <c r="AC18" s="35" t="str">
        <f>IF($C18="bogey",ROUND($E17,0),"")</f>
        <v/>
      </c>
    </row>
    <row r="19" ht="15" customHeight="1" spans="2:29">
      <c r="B19" s="31"/>
      <c r="C19" s="32"/>
      <c r="D19" s="33"/>
      <c r="E19" s="36"/>
      <c r="F19" s="35" t="str">
        <f>IF($C19="bogey",ROUND($E21,0),"")</f>
        <v/>
      </c>
      <c r="G19" s="35" t="str">
        <f>IF($C19="bogey",ROUND($E17,0),"")</f>
        <v/>
      </c>
      <c r="H19" s="35" t="str">
        <f t="shared" ref="H19:H21" si="4">IF($C19="bogey",ROUND($E16,0),"")</f>
        <v/>
      </c>
      <c r="I19" s="35" t="str">
        <f>IF($C19="bogey",ROUND($E18,0),"")</f>
        <v/>
      </c>
      <c r="J19" s="35" t="str">
        <f>IF($C19="bogey",ROUND($E20,0),"")</f>
        <v/>
      </c>
      <c r="K19" s="35" t="str">
        <f>IF($C19="bogey",ROUND($E21,0),"")</f>
        <v/>
      </c>
      <c r="L19" s="35" t="str">
        <f>IF($C19="bogey",ROUND($E17,0),"")</f>
        <v/>
      </c>
      <c r="M19" s="35" t="str">
        <f t="shared" ref="M19:M21" si="5">IF($C19="bogey",ROUND($E16,0),"")</f>
        <v/>
      </c>
      <c r="N19" s="35" t="str">
        <f>IF($C19="bogey",ROUND($E18,0),"")</f>
        <v/>
      </c>
      <c r="O19" s="35" t="str">
        <f>IF($C19="bogey",ROUND($E20,0),"")</f>
        <v/>
      </c>
      <c r="T19" s="35" t="str">
        <f>IF($C19="bogey",ROUND($E21,0),"")</f>
        <v/>
      </c>
      <c r="U19" s="35" t="str">
        <f>IF($C19="bogey",ROUND($E17,0),"")</f>
        <v/>
      </c>
      <c r="V19" s="35" t="str">
        <f t="shared" ref="V19:V21" si="6">IF($C19="bogey",ROUND($E16,0),"")</f>
        <v/>
      </c>
      <c r="W19" s="35" t="str">
        <f>IF($C19="bogey",ROUND($E18,0),"")</f>
        <v/>
      </c>
      <c r="X19" s="35" t="str">
        <f>IF($C19="bogey",ROUND($E20,0),"")</f>
        <v/>
      </c>
      <c r="Y19" s="35" t="str">
        <f>IF($C19="bogey",ROUND($E21,0),"")</f>
        <v/>
      </c>
      <c r="Z19" s="35" t="str">
        <f>IF($C19="bogey",ROUND($E17,0),"")</f>
        <v/>
      </c>
      <c r="AA19" s="35" t="str">
        <f t="shared" ref="AA19:AA21" si="7">IF($C19="bogey",ROUND($E16,0),"")</f>
        <v/>
      </c>
      <c r="AB19" s="35" t="str">
        <f>IF($C19="bogey",ROUND($E18,0),"")</f>
        <v/>
      </c>
      <c r="AC19" s="35" t="str">
        <f>IF($C19="bogey",ROUND($E20,0),"")</f>
        <v/>
      </c>
    </row>
    <row r="20" ht="15" customHeight="1" spans="2:29">
      <c r="B20" s="31"/>
      <c r="C20" s="32"/>
      <c r="D20" s="33"/>
      <c r="E20" s="29"/>
      <c r="F20" s="35" t="str">
        <f>IF($C20="bogey",ROUND($E18,0),"")</f>
        <v/>
      </c>
      <c r="G20" s="35" t="str">
        <f>IF($C20="bogey",ROUND($E21,0),"")</f>
        <v/>
      </c>
      <c r="H20" s="35" t="str">
        <f t="shared" si="4"/>
        <v/>
      </c>
      <c r="I20" s="35" t="str">
        <f>IF($C20="bogey",ROUND($E16,0),"")</f>
        <v/>
      </c>
      <c r="J20" s="35" t="str">
        <f>IF($C20="bogey",ROUND($E19,0),"")</f>
        <v/>
      </c>
      <c r="K20" s="35" t="str">
        <f>IF($C20="bogey",ROUND($E18,0),"")</f>
        <v/>
      </c>
      <c r="L20" s="35" t="str">
        <f>IF($C20="bogey",ROUND($E21,0),"")</f>
        <v/>
      </c>
      <c r="M20" s="35" t="str">
        <f t="shared" si="5"/>
        <v/>
      </c>
      <c r="N20" s="35" t="str">
        <f>IF($C20="bogey",ROUND($E16,0),"")</f>
        <v/>
      </c>
      <c r="O20" s="35" t="str">
        <f>IF($C20="bogey",ROUND($E19,0),"")</f>
        <v/>
      </c>
      <c r="T20" s="35" t="str">
        <f>IF($C20="bogey",ROUND($E18,0),"")</f>
        <v/>
      </c>
      <c r="U20" s="35" t="str">
        <f>IF($C20="bogey",ROUND($E21,0),"")</f>
        <v/>
      </c>
      <c r="V20" s="35" t="str">
        <f t="shared" si="6"/>
        <v/>
      </c>
      <c r="W20" s="35" t="str">
        <f>IF($C20="bogey",ROUND($E16,0),"")</f>
        <v/>
      </c>
      <c r="X20" s="35" t="str">
        <f>IF($C20="bogey",ROUND($E19,0),"")</f>
        <v/>
      </c>
      <c r="Y20" s="35" t="str">
        <f>IF($C20="bogey",ROUND($E18,0),"")</f>
        <v/>
      </c>
      <c r="Z20" s="35" t="str">
        <f>IF($C20="bogey",ROUND($E21,0),"")</f>
        <v/>
      </c>
      <c r="AA20" s="35" t="str">
        <f t="shared" si="7"/>
        <v/>
      </c>
      <c r="AB20" s="35" t="str">
        <f>IF($C20="bogey",ROUND($E16,0),"")</f>
        <v/>
      </c>
      <c r="AC20" s="35" t="str">
        <f>IF($C20="bogey",ROUND($E19,0),"")</f>
        <v/>
      </c>
    </row>
    <row r="21" ht="15" customHeight="1" spans="2:29">
      <c r="B21" s="37"/>
      <c r="C21" s="38" t="s">
        <v>21</v>
      </c>
      <c r="D21" s="39"/>
      <c r="E21" s="40"/>
      <c r="F21" s="22">
        <f>IF($C21="bogey",ROUND($E19,0),"")</f>
        <v>0</v>
      </c>
      <c r="G21" s="22">
        <f>IF($C21="bogey",ROUND($E20,0),"")</f>
        <v>0</v>
      </c>
      <c r="H21" s="22">
        <f t="shared" si="4"/>
        <v>0</v>
      </c>
      <c r="I21" s="22">
        <f>IF($C21="bogey",ROUND($E17,0),"")</f>
        <v>0</v>
      </c>
      <c r="J21" s="22">
        <f>IF($C21="bogey",ROUND($E16,0),"")</f>
        <v>0</v>
      </c>
      <c r="K21" s="22">
        <f>IF($C21="bogey",ROUND($E19,0),"")</f>
        <v>0</v>
      </c>
      <c r="L21" s="22">
        <f>IF($C21="bogey",ROUND($E20,0),"")</f>
        <v>0</v>
      </c>
      <c r="M21" s="35">
        <f t="shared" si="5"/>
        <v>0</v>
      </c>
      <c r="N21" s="35">
        <f>IF($C21="bogey",ROUND($E17,0),"")</f>
        <v>0</v>
      </c>
      <c r="O21" s="22">
        <f>IF($C21="bogey",ROUND($E16,0),"")</f>
        <v>0</v>
      </c>
      <c r="T21" s="22">
        <f>IF($C21="bogey",ROUND($E19,0),"")</f>
        <v>0</v>
      </c>
      <c r="U21" s="22">
        <f>IF($C21="bogey",ROUND($E20,0),"")</f>
        <v>0</v>
      </c>
      <c r="V21" s="22">
        <f t="shared" si="6"/>
        <v>0</v>
      </c>
      <c r="W21" s="22">
        <f>IF($C21="bogey",ROUND($E17,0),"")</f>
        <v>0</v>
      </c>
      <c r="X21" s="22">
        <f>IF($C21="bogey",ROUND($E16,0),"")</f>
        <v>0</v>
      </c>
      <c r="Y21" s="22">
        <f>IF($C21="bogey",ROUND($E19,0),"")</f>
        <v>0</v>
      </c>
      <c r="Z21" s="22">
        <f>IF($C21="bogey",ROUND($E20,0),"")</f>
        <v>0</v>
      </c>
      <c r="AA21" s="35">
        <f t="shared" si="7"/>
        <v>0</v>
      </c>
      <c r="AB21" s="35">
        <f>IF($C21="bogey",ROUND($E17,0),"")</f>
        <v>0</v>
      </c>
      <c r="AC21" s="22">
        <f>IF($C21="bogey",ROUND($E16,0),"")</f>
        <v>0</v>
      </c>
    </row>
    <row r="22" ht="15" customHeight="1" spans="2:29">
      <c r="B22" s="23"/>
      <c r="C22" s="24" t="s">
        <v>24</v>
      </c>
      <c r="D22" s="24"/>
      <c r="E22" s="5"/>
      <c r="F22" s="25"/>
      <c r="G22" s="25"/>
      <c r="H22" s="25"/>
      <c r="I22" s="25"/>
      <c r="J22" s="25"/>
      <c r="K22" s="25"/>
      <c r="L22" s="25"/>
      <c r="M22" s="25"/>
      <c r="N22" s="25"/>
      <c r="O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</row>
    <row r="23" spans="2:4">
      <c r="B23"/>
      <c r="C23"/>
      <c r="D23"/>
    </row>
    <row r="24" spans="2:4">
      <c r="B24"/>
      <c r="C24"/>
      <c r="D24"/>
    </row>
    <row r="25" spans="2:4">
      <c r="B25" t="s">
        <v>25</v>
      </c>
      <c r="C25"/>
      <c r="D25"/>
    </row>
    <row r="26" spans="2:4">
      <c r="B26" t="s">
        <v>26</v>
      </c>
      <c r="C26"/>
      <c r="D26"/>
    </row>
    <row r="27" spans="2:7">
      <c r="B27" t="s">
        <v>27</v>
      </c>
      <c r="C27"/>
      <c r="D27"/>
      <c r="G27" t="s">
        <v>28</v>
      </c>
    </row>
    <row r="28" spans="2:4">
      <c r="B28" t="s">
        <v>29</v>
      </c>
      <c r="C28"/>
      <c r="D28"/>
    </row>
    <row r="29" spans="2:4">
      <c r="B29"/>
      <c r="C29"/>
      <c r="D29"/>
    </row>
    <row r="30" spans="2:4">
      <c r="B30" t="s">
        <v>30</v>
      </c>
      <c r="C30"/>
      <c r="D30"/>
    </row>
    <row r="31" spans="2:4">
      <c r="B31" t="s">
        <v>31</v>
      </c>
      <c r="C31"/>
      <c r="D31"/>
    </row>
    <row r="32" spans="2:4">
      <c r="B32" t="s">
        <v>32</v>
      </c>
      <c r="C32"/>
      <c r="D32"/>
    </row>
  </sheetData>
  <mergeCells count="2">
    <mergeCell ref="C10:E10"/>
    <mergeCell ref="C22:E22"/>
  </mergeCells>
  <conditionalFormatting sqref="F10:O10">
    <cfRule type="containsText" dxfId="7" priority="6" stopIfTrue="1" operator="between" text="y">
      <formula>NOT(ISERROR(SEARCH("y",F10)))</formula>
    </cfRule>
  </conditionalFormatting>
  <conditionalFormatting sqref="T10:AC10">
    <cfRule type="containsText" dxfId="7" priority="4" stopIfTrue="1" operator="between" text="y">
      <formula>NOT(ISERROR(SEARCH("y",T10)))</formula>
    </cfRule>
  </conditionalFormatting>
  <conditionalFormatting sqref="F22:O22">
    <cfRule type="containsText" dxfId="7" priority="1" stopIfTrue="1" operator="between" text="y">
      <formula>NOT(ISERROR(SEARCH("y",F22)))</formula>
    </cfRule>
  </conditionalFormatting>
  <conditionalFormatting sqref="T22:AC22">
    <cfRule type="containsText" dxfId="7" priority="3" stopIfTrue="1" operator="between" text="y">
      <formula>NOT(ISERROR(SEARCH("y",T22)))</formula>
    </cfRule>
  </conditionalFormatting>
  <conditionalFormatting sqref="P32">
    <cfRule type="cellIs" dxfId="8" priority="7" stopIfTrue="1" operator="equal">
      <formula>"y"</formula>
    </cfRule>
  </conditionalFormatting>
  <pageMargins left="0.699306" right="0.699306" top="0.75" bottom="0.75" header="0.3" footer="0.3"/>
  <pageSetup paperSize="9" fitToWidth="0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ISRR Div</vt:lpstr>
      <vt:lpstr>Scores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Trevor Langridge</dc:creator>
  <cp:lastModifiedBy>Trevor Langridge</cp:lastModifiedBy>
  <cp:revision>0</cp:revision>
  <dcterms:created xsi:type="dcterms:W3CDTF">2006-06-01T10:25:00Z</dcterms:created>
  <cp:lastPrinted>2020-03-29T17:23:00Z</cp:lastPrinted>
  <dcterms:modified xsi:type="dcterms:W3CDTF">2021-04-05T17:11:30Z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1033-11.2.0.10078</vt:lpwstr>
  </property>
</Properties>
</file>